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854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</sheets>
  <externalReferences>
    <externalReference r:id="rId9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<sst xmlns="http://schemas.openxmlformats.org/spreadsheetml/2006/main" count="679" uniqueCount="608">
  <si>
    <t>E-mail: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</si>
  <si>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</si>
  <si>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</si>
  <si>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</si>
  <si>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</si>
  <si>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</si>
  <si>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</si>
  <si>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</si>
  <si>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</si>
  <si>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</si>
  <si>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</si>
  <si>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</si>
  <si>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</si>
  <si>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</si>
  <si>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</si>
  <si>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</si>
  <si>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</si>
  <si>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</si>
  <si>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</si>
  <si>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</si>
  <si>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</si>
  <si>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</si>
  <si>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</si>
  <si>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</si>
  <si>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</si>
  <si>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</si>
  <si>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</si>
  <si>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</si>
  <si>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</si>
  <si>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</si>
  <si>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</si>
  <si>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</si>
  <si>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</si>
  <si>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</si>
  <si>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</si>
  <si>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</si>
  <si>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</si>
  <si>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</si>
  <si>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</si>
  <si>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</si>
  <si>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</si>
  <si>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</si>
  <si>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</si>
  <si>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</si>
  <si>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</si>
  <si>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</si>
  <si>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</si>
  <si>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</si>
  <si>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</si>
  <si>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</si>
  <si>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</si>
  <si>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</si>
  <si>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</si>
  <si>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</si>
  <si>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</si>
  <si>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</si>
  <si>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</si>
  <si>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</si>
  <si>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</si>
  <si>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</si>
  <si>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</si>
  <si>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</si>
  <si>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</si>
  <si>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</si>
  <si>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</si>
  <si>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</si>
  <si>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</si>
  <si>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</si>
  <si>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</si>
  <si>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</si>
  <si>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</si>
  <si>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</si>
  <si>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</si>
  <si>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</si>
  <si>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</si>
  <si>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</si>
  <si>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</si>
  <si>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</si>
  <si>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</si>
  <si>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</si>
  <si>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</si>
  <si>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</si>
  <si>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</si>
  <si>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</si>
  <si>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</si>
  <si>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</si>
  <si>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</si>
  <si>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</si>
  <si>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</si>
  <si>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</si>
  <si>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</si>
  <si>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</si>
  <si>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</si>
  <si>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</si>
  <si>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</si>
  <si>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</si>
  <si>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</si>
  <si>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</si>
  <si>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</si>
  <si>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</si>
  <si>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</si>
  <si>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</si>
  <si>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</si>
  <si>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</si>
  <si>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</si>
  <si>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</si>
  <si>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</si>
  <si>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</si>
  <si>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</si>
  <si>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</si>
  <si>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</si>
  <si>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</si>
  <si>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</si>
  <si>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</si>
  <si>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</si>
  <si>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</si>
  <si>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</si>
  <si>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</si>
  <si>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</si>
  <si>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</si>
  <si>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</si>
  <si>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</si>
  <si>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</si>
  <si>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</si>
  <si>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</si>
  <si>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</si>
  <si>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</si>
  <si>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</si>
  <si>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</si>
  <si>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</si>
  <si>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</si>
  <si>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</si>
  <si>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</si>
  <si>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</si>
  <si>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</si>
  <si>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</si>
  <si>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</si>
  <si>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</si>
  <si>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</si>
  <si>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</si>
  <si>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</si>
  <si>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</si>
  <si>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</si>
  <si>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</si>
  <si>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</si>
  <si>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</si>
  <si>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</si>
  <si>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</si>
  <si>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</si>
  <si>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</si>
  <si>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</si>
  <si>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</si>
  <si>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</si>
  <si>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</si>
  <si>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</si>
  <si>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</si>
  <si>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</si>
  <si>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</si>
  <si>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</si>
  <si>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</si>
  <si>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</si>
  <si>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</si>
  <si>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</si>
  <si>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</si>
  <si>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</si>
  <si>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</si>
  <si>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</si>
  <si>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</si>
  <si>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</si>
  <si>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</si>
  <si>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</si>
  <si>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</si>
  <si>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</si>
  <si>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</si>
  <si>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</si>
  <si>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</si>
  <si>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</si>
  <si>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</si>
  <si>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</si>
  <si>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</si>
  <si>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</si>
  <si>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</si>
  <si>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</si>
  <si>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</si>
  <si>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</si>
  <si>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</si>
  <si>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</si>
  <si>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</si>
  <si>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</si>
  <si>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</si>
  <si>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</si>
  <si>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</si>
  <si>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</si>
  <si>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</si>
  <si>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</si>
  <si>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</si>
  <si>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</si>
  <si>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</si>
  <si>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</si>
  <si>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</si>
  <si>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</si>
  <si>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</si>
  <si>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</si>
  <si>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</si>
  <si>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</si>
  <si>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</si>
  <si>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</si>
  <si>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</si>
  <si>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</si>
  <si>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</si>
  <si>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</si>
  <si>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</si>
  <si>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</si>
  <si>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</si>
  <si>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</si>
  <si>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</si>
  <si>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</si>
  <si>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</si>
  <si>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</si>
  <si>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</si>
  <si>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</si>
  <si>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</si>
  <si>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</si>
  <si>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</si>
  <si>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</si>
  <si>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</si>
  <si>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</si>
  <si>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</si>
  <si>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</si>
  <si>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</si>
  <si>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</si>
  <si>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</si>
  <si>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</si>
  <si>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</si>
  <si>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</si>
  <si>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</si>
  <si>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</si>
  <si>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</si>
  <si>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</si>
  <si>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</si>
  <si>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</si>
  <si>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84011</t>
  </si>
  <si>
    <t>8-4016</t>
  </si>
  <si>
    <t>8-4025</t>
  </si>
  <si>
    <t>8-4030</t>
  </si>
  <si>
    <t>8-4035</t>
  </si>
  <si>
    <t>8-4040</t>
  </si>
  <si>
    <t>8-4045</t>
  </si>
  <si>
    <t>8-4050</t>
  </si>
  <si>
    <t>Data for the respective reporting period</t>
  </si>
  <si>
    <t>Starting date:</t>
  </si>
  <si>
    <t>Ending date:</t>
  </si>
  <si>
    <t>Date of preparation:</t>
  </si>
  <si>
    <t>Data about the person</t>
  </si>
  <si>
    <t>Name of the person:</t>
  </si>
  <si>
    <t>Type of person:</t>
  </si>
  <si>
    <t>Public company</t>
  </si>
  <si>
    <t>Represented by:</t>
  </si>
  <si>
    <t>Way of representation:</t>
  </si>
  <si>
    <t>Management address: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</si>
  <si>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</si>
  <si>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</si>
  <si>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</si>
  <si>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</si>
  <si>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</si>
  <si>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</si>
  <si>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</si>
  <si>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</si>
  <si>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</si>
  <si>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</si>
  <si>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</si>
  <si>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</si>
  <si>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</si>
  <si>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</si>
  <si>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</si>
  <si>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</si>
  <si>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</si>
  <si>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</si>
  <si>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</si>
  <si>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</si>
  <si>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</si>
  <si>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</si>
  <si>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</si>
  <si>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</si>
  <si>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</si>
  <si>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</si>
  <si>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</si>
  <si>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</si>
  <si>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</si>
  <si>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</si>
  <si>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</si>
  <si>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</si>
  <si>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</si>
  <si>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</si>
  <si>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</si>
  <si>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</si>
  <si>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</si>
  <si>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</si>
  <si>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</si>
  <si>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</si>
  <si>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</si>
  <si>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</si>
  <si>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</si>
  <si>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</si>
  <si>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</si>
  <si>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</si>
  <si>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</si>
  <si>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</si>
  <si>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</si>
  <si>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</si>
  <si>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</si>
  <si>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</si>
  <si>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</si>
  <si>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</si>
  <si>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</si>
  <si>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</si>
  <si>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</si>
  <si>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</si>
  <si>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</si>
  <si>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</si>
  <si>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</si>
  <si>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</si>
  <si>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</si>
  <si>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</si>
  <si>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</si>
  <si>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</si>
  <si>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</si>
  <si>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</si>
  <si>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</si>
  <si>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</si>
  <si>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</si>
  <si>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</si>
  <si>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</si>
  <si>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</si>
  <si>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</si>
  <si>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</si>
  <si>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</si>
  <si>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</si>
  <si>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</si>
  <si>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</si>
  <si>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</si>
  <si>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</si>
  <si>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</si>
  <si>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</si>
  <si>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</si>
  <si>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</si>
  <si>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</si>
  <si>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</si>
  <si>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</si>
  <si>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</si>
  <si>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</si>
  <si>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</si>
  <si>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</si>
  <si>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</si>
  <si>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</si>
  <si>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</si>
  <si>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</si>
  <si>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</si>
  <si>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</si>
  <si>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</si>
  <si>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</si>
  <si>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</si>
  <si>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</si>
  <si>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</si>
  <si>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</si>
  <si>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</si>
  <si>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</si>
  <si>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</si>
  <si>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</si>
  <si>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</si>
  <si>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</si>
  <si>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</si>
  <si>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</si>
  <si>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</si>
  <si>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</si>
  <si>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</si>
  <si>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</si>
  <si>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</si>
  <si>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</si>
  <si>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</si>
  <si>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</si>
  <si>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</si>
  <si>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</si>
  <si>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</si>
  <si>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</si>
  <si>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</si>
  <si>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</si>
  <si>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</si>
  <si>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</si>
  <si>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</si>
  <si>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</si>
  <si>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</si>
  <si>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</si>
  <si>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</si>
  <si>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</si>
  <si>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</si>
  <si>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</si>
  <si>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</si>
  <si>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</si>
  <si>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</si>
  <si>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</si>
  <si>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</si>
  <si>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</si>
  <si>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</si>
  <si>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</si>
  <si>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</si>
  <si>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</si>
  <si>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</si>
  <si>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</si>
  <si>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</si>
  <si>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</si>
  <si>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</si>
  <si>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</si>
  <si>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</si>
  <si>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</si>
  <si>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</si>
  <si>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</si>
  <si>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</si>
  <si>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</si>
  <si>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</si>
  <si>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</si>
  <si>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</si>
  <si>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</si>
  <si>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</si>
  <si>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</si>
  <si>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</si>
  <si>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</si>
  <si>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</si>
  <si>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</si>
  <si>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</si>
  <si>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</si>
  <si>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</si>
  <si>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</si>
  <si>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</si>
  <si>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</si>
  <si>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</si>
  <si>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</si>
  <si>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</si>
  <si>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</si>
  <si>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</si>
  <si>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</si>
  <si>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</si>
  <si>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</si>
  <si>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</si>
  <si>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</si>
  <si>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</si>
  <si>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</si>
  <si>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</si>
  <si>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</si>
  <si>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</si>
  <si>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</si>
  <si>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</si>
  <si>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</si>
  <si>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</si>
  <si>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</si>
  <si>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</si>
  <si>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</si>
  <si>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</si>
  <si>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</si>
  <si>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</si>
  <si>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</si>
  <si>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</si>
  <si>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</si>
  <si>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</si>
  <si>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</si>
  <si>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</si>
  <si>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</si>
  <si>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</si>
  <si>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</si>
  <si>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</si>
  <si>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</si>
  <si>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</si>
  <si>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</si>
  <si>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</si>
  <si>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</si>
  <si>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</si>
  <si>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</si>
  <si>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</si>
  <si>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</si>
  <si>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</si>
  <si>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</si>
  <si>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</si>
  <si>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</si>
  <si>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</si>
  <si>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</si>
  <si>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</si>
  <si>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</si>
  <si>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</si>
  <si>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</si>
  <si>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</si>
  <si>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</si>
  <si>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</si>
  <si>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</si>
  <si>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</si>
  <si>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</si>
  <si>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</si>
  <si>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</si>
  <si>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</si>
  <si>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</si>
  <si>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</si>
  <si>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</si>
  <si>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</si>
  <si>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</si>
  <si>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</si>
  <si>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</si>
  <si>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</si>
  <si>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</si>
  <si>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</si>
  <si>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</si>
  <si>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</si>
  <si>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</si>
  <si>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</si>
  <si>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</si>
  <si>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</si>
  <si>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</si>
  <si>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</si>
  <si>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</si>
  <si>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</si>
  <si>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</si>
  <si>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</si>
  <si>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</si>
  <si>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</si>
  <si>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</si>
  <si>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</si>
  <si>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</si>
  <si>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</si>
  <si>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</si>
  <si>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</si>
  <si>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</si>
  <si>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</si>
  <si>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</si>
  <si>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</si>
  <si>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</si>
  <si>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</si>
  <si>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</si>
  <si>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</si>
  <si>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</si>
  <si>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</si>
  <si>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</si>
  <si>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</si>
  <si>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</si>
  <si>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</si>
  <si>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</si>
  <si>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</si>
  <si>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</si>
  <si>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</si>
  <si>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</si>
  <si>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</si>
  <si>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</si>
  <si>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</si>
  <si>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</si>
  <si>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</si>
  <si>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EXERT ON INVESTMENTS IN SUBSIDIARIES, ASSOCIATES AND OTHER COMPANIES</t>
  </si>
  <si>
    <t>Name and seat of the company</t>
  </si>
  <si>
    <t>Code of the row</t>
  </si>
  <si>
    <t>Size of the investment</t>
  </si>
  <si>
    <t>% investment in the capital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</si>
  <si>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</si>
  <si>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</si>
  <si>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</si>
  <si>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</si>
  <si>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</si>
  <si>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</si>
  <si>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</si>
  <si>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</si>
  <si>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</si>
  <si>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</si>
  <si>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</si>
  <si>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</si>
  <si>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Total for ABROAD (I+II+III+IV):</t>
  </si>
  <si>
    <t>*(thousand BGN)</t>
  </si>
  <si>
    <t>Б. In ABROAD</t>
  </si>
  <si>
    <t xml:space="preserve">individual non audited </t>
  </si>
  <si>
    <t>(individual)</t>
  </si>
  <si>
    <t>INDIVIDUAL</t>
  </si>
  <si>
    <t>(invidual)</t>
  </si>
  <si>
    <t>EXCERPTS</t>
  </si>
  <si>
    <t>121227995</t>
  </si>
  <si>
    <t>+35929634161</t>
  </si>
  <si>
    <t>+35929634159</t>
  </si>
  <si>
    <t>investor@sphold.com</t>
  </si>
  <si>
    <t>http://www.sphold.com/</t>
  </si>
  <si>
    <t>http://www.infostock.bg; http://www.x3news.com/</t>
  </si>
  <si>
    <t>Stara Planina Hold Plc</t>
  </si>
  <si>
    <t>Vasil Velev</t>
  </si>
  <si>
    <t>Executive Director</t>
  </si>
  <si>
    <t>Sofia, 20, Fr. Joliot Curie Str., floor 9</t>
  </si>
  <si>
    <t>Sofia, 20, Fr. Joliot Curie Str.</t>
  </si>
  <si>
    <t>Chief Accountant</t>
  </si>
  <si>
    <t>of</t>
  </si>
  <si>
    <t>as at</t>
  </si>
  <si>
    <t>1. Hydraulic Elements and Systems Plc., Yambol</t>
  </si>
  <si>
    <t>3. Fazan Jsc., Ruse</t>
  </si>
  <si>
    <t>2. Slavyana Jsc., Slavianovo, Pleven</t>
  </si>
  <si>
    <t>4. Elhim-Iskra Plc., Pazardzhik</t>
  </si>
  <si>
    <t>5. SPH Trans Ltd., Sofia</t>
  </si>
  <si>
    <t>6. Vinprom Jsc., Veliko Tarnovo</t>
  </si>
  <si>
    <t>7. Dionisiy Jsc., Nikopol</t>
  </si>
  <si>
    <t>1. M+S Hydraulic Plc., Kazanlak</t>
  </si>
  <si>
    <t>2. Bulgarian Rose Plc., Karlovo</t>
  </si>
  <si>
    <t>3. Boryana Jsc., Cherven bryar</t>
  </si>
  <si>
    <t>4. Ustrem Ltd., Svishtov</t>
  </si>
  <si>
    <t>1. ZAD Asset Insurance Plc., Sofia</t>
  </si>
  <si>
    <t>2. Leasing Company Jsc., Sofia</t>
  </si>
  <si>
    <t>3. Ptici &amp; Ptichi produkti Jsc., Pleven</t>
  </si>
  <si>
    <t>4. Forsan Bulgaria Ltd., Sofia</t>
  </si>
  <si>
    <t>5. Zentrum fur Praventivmedizin GmbH., Sofia</t>
  </si>
  <si>
    <t>Kremena Dulgerova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</si>
</sst>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_-* #,##0.00\ &quot;лв&quot;_-;\-* #,##0.00\ &quot;лв&quot;_-;_-* &quot;-&quot;??\ &quot;лв&quot;_-;_-@_-"/>
    <numFmt numFmtId="166" formatCode="[$-402]dd\ mmmm\ yyyy\ &quot;г.&quot;"/>
    <numFmt numFmtId="167" formatCode="yyyy\-mm\-dd;@"/>
    <numFmt numFmtId="168" formatCode="[$-2409]mmmm\ d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6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59">
    <xf numFmtId="0" fontId="0" fillId="0" borderId="0" xfId="0" applyFont="1" applyAlignment="1">
      <alignment/>
    </xf>
    <xf numFmtId="0" fontId="66" fillId="0" borderId="0" xfId="0" applyFont="1" applyAlignment="1" applyProtection="1">
      <alignment/>
      <protection/>
    </xf>
    <xf numFmtId="0" fontId="3" fillId="0" borderId="10" xfId="62" applyFont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vertical="top"/>
      <protection/>
    </xf>
    <xf numFmtId="3" fontId="4" fillId="0" borderId="11" xfId="62" applyNumberFormat="1" applyFont="1" applyBorder="1" applyAlignment="1" applyProtection="1">
      <alignment vertical="top" wrapText="1"/>
      <protection/>
    </xf>
    <xf numFmtId="3" fontId="4" fillId="0" borderId="12" xfId="62" applyNumberFormat="1" applyFont="1" applyBorder="1" applyAlignment="1" applyProtection="1">
      <alignment vertical="top" wrapText="1"/>
      <protection/>
    </xf>
    <xf numFmtId="49" fontId="3" fillId="33" borderId="11" xfId="62" applyNumberFormat="1" applyFont="1" applyFill="1" applyBorder="1" applyAlignment="1" applyProtection="1">
      <alignment horizontal="right" vertical="top" wrapText="1"/>
      <protection/>
    </xf>
    <xf numFmtId="3" fontId="4" fillId="33" borderId="11" xfId="59" applyNumberFormat="1" applyFont="1" applyFill="1" applyBorder="1" applyAlignment="1" applyProtection="1">
      <alignment vertical="top" wrapText="1"/>
      <protection/>
    </xf>
    <xf numFmtId="3" fontId="4" fillId="33" borderId="12" xfId="59" applyNumberFormat="1" applyFont="1" applyFill="1" applyBorder="1" applyAlignment="1" applyProtection="1">
      <alignment vertical="top" wrapText="1"/>
      <protection/>
    </xf>
    <xf numFmtId="0" fontId="8" fillId="34" borderId="13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15" xfId="62" applyNumberFormat="1" applyFont="1" applyBorder="1" applyAlignment="1" applyProtection="1">
      <alignment vertical="top" wrapText="1"/>
      <protection/>
    </xf>
    <xf numFmtId="0" fontId="4" fillId="33" borderId="14" xfId="59" applyFont="1" applyFill="1" applyBorder="1" applyAlignment="1" applyProtection="1">
      <alignment vertical="top" wrapText="1"/>
      <protection/>
    </xf>
    <xf numFmtId="3" fontId="4" fillId="33" borderId="14" xfId="59" applyNumberFormat="1" applyFont="1" applyFill="1" applyBorder="1" applyAlignment="1" applyProtection="1">
      <alignment vertical="top" wrapText="1"/>
      <protection/>
    </xf>
    <xf numFmtId="3" fontId="4" fillId="33" borderId="15" xfId="59" applyNumberFormat="1" applyFont="1" applyFill="1" applyBorder="1" applyAlignment="1" applyProtection="1">
      <alignment vertical="top" wrapText="1"/>
      <protection/>
    </xf>
    <xf numFmtId="0" fontId="9" fillId="34" borderId="13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5" borderId="14" xfId="62" applyNumberFormat="1" applyFont="1" applyFill="1" applyBorder="1" applyAlignment="1" applyProtection="1">
      <alignment vertical="top"/>
      <protection locked="0"/>
    </xf>
    <xf numFmtId="3" fontId="4" fillId="35" borderId="15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0" fillId="0" borderId="14" xfId="62" applyNumberFormat="1" applyFont="1" applyBorder="1" applyAlignment="1" applyProtection="1">
      <alignment horizontal="right" vertical="center" wrapText="1"/>
      <protection/>
    </xf>
    <xf numFmtId="3" fontId="10" fillId="0" borderId="14" xfId="62" applyNumberFormat="1" applyFont="1" applyBorder="1" applyAlignment="1" applyProtection="1">
      <alignment vertical="center" wrapText="1"/>
      <protection/>
    </xf>
    <xf numFmtId="3" fontId="10" fillId="0" borderId="15" xfId="62" applyNumberFormat="1" applyFont="1" applyBorder="1" applyAlignment="1" applyProtection="1">
      <alignment vertical="center" wrapText="1"/>
      <protection/>
    </xf>
    <xf numFmtId="1" fontId="10" fillId="0" borderId="14" xfId="62" applyNumberFormat="1" applyFont="1" applyBorder="1" applyAlignment="1" applyProtection="1">
      <alignment horizontal="right" vertical="top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15" xfId="59" applyNumberFormat="1" applyFont="1" applyBorder="1" applyAlignment="1" applyProtection="1">
      <alignment vertical="top" wrapText="1"/>
      <protection/>
    </xf>
    <xf numFmtId="49" fontId="10" fillId="0" borderId="14" xfId="62" applyNumberFormat="1" applyFont="1" applyBorder="1" applyAlignment="1" applyProtection="1">
      <alignment horizontal="right" vertical="top" wrapText="1"/>
      <protection/>
    </xf>
    <xf numFmtId="3" fontId="10" fillId="0" borderId="14" xfId="62" applyNumberFormat="1" applyFont="1" applyBorder="1" applyAlignment="1" applyProtection="1">
      <alignment vertical="top" wrapText="1"/>
      <protection/>
    </xf>
    <xf numFmtId="3" fontId="10" fillId="0" borderId="15" xfId="62" applyNumberFormat="1" applyFont="1" applyBorder="1" applyAlignment="1" applyProtection="1">
      <alignment vertical="top" wrapText="1"/>
      <protection/>
    </xf>
    <xf numFmtId="3" fontId="3" fillId="35" borderId="14" xfId="62" applyNumberFormat="1" applyFont="1" applyFill="1" applyBorder="1" applyAlignment="1" applyProtection="1">
      <alignment vertical="top"/>
      <protection locked="0"/>
    </xf>
    <xf numFmtId="49" fontId="10" fillId="0" borderId="14" xfId="62" applyNumberFormat="1" applyFont="1" applyFill="1" applyBorder="1" applyAlignment="1" applyProtection="1">
      <alignment horizontal="right"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15" xfId="62" applyNumberFormat="1" applyFont="1" applyFill="1" applyBorder="1" applyAlignment="1" applyProtection="1">
      <alignment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15" xfId="59" applyNumberFormat="1" applyFont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15" xfId="62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1" fontId="3" fillId="0" borderId="1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4" fillId="0" borderId="11" xfId="59" applyNumberFormat="1" applyFont="1" applyBorder="1" applyAlignment="1" applyProtection="1">
      <alignment vertical="top" wrapText="1"/>
      <protection/>
    </xf>
    <xf numFmtId="3" fontId="4" fillId="0" borderId="11" xfId="59" applyNumberFormat="1" applyFont="1" applyBorder="1" applyAlignment="1" applyProtection="1">
      <alignment vertical="top" wrapText="1"/>
      <protection/>
    </xf>
    <xf numFmtId="3" fontId="4" fillId="0" borderId="12" xfId="59" applyNumberFormat="1" applyFont="1" applyBorder="1" applyAlignment="1" applyProtection="1">
      <alignment vertical="top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3" fontId="10" fillId="35" borderId="14" xfId="62" applyNumberFormat="1" applyFont="1" applyFill="1" applyBorder="1" applyAlignment="1" applyProtection="1">
      <alignment vertical="top"/>
      <protection locked="0"/>
    </xf>
    <xf numFmtId="3" fontId="10" fillId="35" borderId="15" xfId="62" applyNumberFormat="1" applyFont="1" applyFill="1" applyBorder="1" applyAlignment="1" applyProtection="1">
      <alignment vertical="top"/>
      <protection locked="0"/>
    </xf>
    <xf numFmtId="49" fontId="3" fillId="0" borderId="16" xfId="62" applyNumberFormat="1" applyFont="1" applyFill="1" applyBorder="1" applyAlignment="1" applyProtection="1">
      <alignment horizontal="right" vertical="top" wrapText="1"/>
      <protection/>
    </xf>
    <xf numFmtId="3" fontId="3" fillId="0" borderId="16" xfId="62" applyNumberFormat="1" applyFont="1" applyBorder="1" applyAlignment="1" applyProtection="1">
      <alignment vertical="top" wrapText="1"/>
      <protection/>
    </xf>
    <xf numFmtId="3" fontId="3" fillId="0" borderId="17" xfId="62" applyNumberFormat="1" applyFont="1" applyBorder="1" applyAlignment="1" applyProtection="1">
      <alignment vertical="top" wrapText="1"/>
      <protection/>
    </xf>
    <xf numFmtId="49" fontId="4" fillId="0" borderId="11" xfId="62" applyNumberFormat="1" applyFont="1" applyFill="1" applyBorder="1" applyAlignment="1" applyProtection="1">
      <alignment horizontal="right"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3" fontId="4" fillId="0" borderId="15" xfId="62" applyNumberFormat="1" applyFont="1" applyBorder="1" applyAlignment="1" applyProtection="1">
      <alignment vertical="top"/>
      <protection/>
    </xf>
    <xf numFmtId="1" fontId="4" fillId="33" borderId="14" xfId="59" applyNumberFormat="1" applyFont="1" applyFill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15" xfId="59" applyNumberFormat="1" applyFont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/>
      <protection/>
    </xf>
    <xf numFmtId="3" fontId="4" fillId="0" borderId="16" xfId="59" applyNumberFormat="1" applyFont="1" applyBorder="1" applyAlignment="1" applyProtection="1">
      <alignment vertical="top"/>
      <protection/>
    </xf>
    <xf numFmtId="3" fontId="4" fillId="0" borderId="17" xfId="59" applyNumberFormat="1" applyFont="1" applyBorder="1" applyAlignment="1" applyProtection="1">
      <alignment vertical="top"/>
      <protection/>
    </xf>
    <xf numFmtId="3" fontId="3" fillId="0" borderId="18" xfId="62" applyNumberFormat="1" applyFont="1" applyBorder="1" applyAlignment="1" applyProtection="1">
      <alignment vertical="center" wrapText="1"/>
      <protection/>
    </xf>
    <xf numFmtId="3" fontId="3" fillId="0" borderId="19" xfId="62" applyNumberFormat="1" applyFont="1" applyBorder="1" applyAlignment="1" applyProtection="1">
      <alignment vertical="center" wrapText="1"/>
      <protection/>
    </xf>
    <xf numFmtId="1" fontId="3" fillId="0" borderId="18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4" fillId="0" borderId="0" xfId="62" applyFont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 wrapText="1"/>
      <protection/>
    </xf>
    <xf numFmtId="0" fontId="4" fillId="0" borderId="0" xfId="64" applyFont="1" applyProtection="1">
      <alignment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3" fontId="3" fillId="0" borderId="11" xfId="64" applyNumberFormat="1" applyFont="1" applyBorder="1" applyAlignment="1" applyProtection="1">
      <alignment vertical="center"/>
      <protection/>
    </xf>
    <xf numFmtId="3" fontId="3" fillId="0" borderId="12" xfId="64" applyNumberFormat="1" applyFont="1" applyBorder="1" applyAlignment="1" applyProtection="1">
      <alignment vertical="center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4" fillId="0" borderId="15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vertical="center"/>
      <protection/>
    </xf>
    <xf numFmtId="3" fontId="4" fillId="0" borderId="15" xfId="64" applyNumberFormat="1" applyFont="1" applyBorder="1" applyAlignment="1" applyProtection="1">
      <alignment vertical="center"/>
      <protection/>
    </xf>
    <xf numFmtId="0" fontId="4" fillId="0" borderId="13" xfId="64" applyFont="1" applyBorder="1" applyAlignment="1" applyProtection="1">
      <alignment vertical="center" wrapText="1"/>
      <protection/>
    </xf>
    <xf numFmtId="3" fontId="4" fillId="35" borderId="14" xfId="62" applyNumberFormat="1" applyFont="1" applyFill="1" applyBorder="1" applyAlignment="1" applyProtection="1">
      <alignment vertical="center"/>
      <protection locked="0"/>
    </xf>
    <xf numFmtId="3" fontId="4" fillId="35" borderId="15" xfId="62" applyNumberFormat="1" applyFont="1" applyFill="1" applyBorder="1" applyAlignment="1" applyProtection="1">
      <alignment vertical="center"/>
      <protection locked="0"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3" fontId="10" fillId="0" borderId="15" xfId="64" applyNumberFormat="1" applyFont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horizontal="center" vertical="center" wrapText="1"/>
      <protection/>
    </xf>
    <xf numFmtId="3" fontId="10" fillId="35" borderId="14" xfId="62" applyNumberFormat="1" applyFont="1" applyFill="1" applyBorder="1" applyAlignment="1" applyProtection="1">
      <alignment vertical="center"/>
      <protection locked="0"/>
    </xf>
    <xf numFmtId="3" fontId="10" fillId="35" borderId="15" xfId="62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4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1" xfId="64" applyNumberFormat="1" applyFont="1" applyFill="1" applyBorder="1" applyAlignment="1" applyProtection="1">
      <alignment vertical="center"/>
      <protection/>
    </xf>
    <xf numFmtId="3" fontId="3" fillId="0" borderId="12" xfId="64" applyNumberFormat="1" applyFont="1" applyFill="1" applyBorder="1" applyAlignment="1" applyProtection="1">
      <alignment vertical="center"/>
      <protection/>
    </xf>
    <xf numFmtId="0" fontId="10" fillId="0" borderId="11" xfId="64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5" xfId="64" applyNumberFormat="1" applyFont="1" applyBorder="1" applyAlignment="1" applyProtection="1">
      <alignment vertical="center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0" borderId="15" xfId="64" applyNumberFormat="1" applyFont="1" applyFill="1" applyBorder="1" applyAlignment="1" applyProtection="1">
      <alignment vertical="center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3" fillId="35" borderId="14" xfId="62" applyNumberFormat="1" applyFont="1" applyFill="1" applyBorder="1" applyAlignment="1" applyProtection="1">
      <alignment vertical="center"/>
      <protection locked="0"/>
    </xf>
    <xf numFmtId="3" fontId="3" fillId="35" borderId="15" xfId="62" applyNumberFormat="1" applyFont="1" applyFill="1" applyBorder="1" applyAlignment="1" applyProtection="1">
      <alignment vertical="center"/>
      <protection locked="0"/>
    </xf>
    <xf numFmtId="3" fontId="3" fillId="0" borderId="18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Alignment="1" applyProtection="1">
      <alignment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Fill="1" applyBorder="1" applyAlignment="1" applyProtection="1">
      <alignment horizontal="center" vertical="center" wrapText="1"/>
      <protection/>
    </xf>
    <xf numFmtId="49" fontId="3" fillId="0" borderId="17" xfId="63" applyNumberFormat="1" applyFont="1" applyFill="1" applyBorder="1" applyAlignment="1" applyProtection="1">
      <alignment horizontal="center" vertical="center" wrapText="1"/>
      <protection/>
    </xf>
    <xf numFmtId="3" fontId="4" fillId="0" borderId="11" xfId="63" applyNumberFormat="1" applyFont="1" applyFill="1" applyBorder="1" applyAlignment="1" applyProtection="1">
      <alignment wrapText="1"/>
      <protection/>
    </xf>
    <xf numFmtId="3" fontId="4" fillId="0" borderId="12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2" xfId="63" applyNumberFormat="1" applyFont="1" applyFill="1" applyBorder="1" applyAlignment="1" applyProtection="1">
      <alignment wrapText="1"/>
      <protection/>
    </xf>
    <xf numFmtId="3" fontId="4" fillId="0" borderId="23" xfId="63" applyNumberFormat="1" applyFont="1" applyFill="1" applyBorder="1" applyAlignment="1" applyProtection="1">
      <alignment wrapText="1"/>
      <protection/>
    </xf>
    <xf numFmtId="3" fontId="4" fillId="0" borderId="24" xfId="63" applyNumberFormat="1" applyFont="1" applyFill="1" applyBorder="1" applyAlignment="1" applyProtection="1">
      <alignment wrapText="1"/>
      <protection/>
    </xf>
    <xf numFmtId="3" fontId="3" fillId="0" borderId="16" xfId="63" applyNumberFormat="1" applyFont="1" applyFill="1" applyBorder="1" applyAlignment="1" applyProtection="1">
      <alignment wrapText="1"/>
      <protection/>
    </xf>
    <xf numFmtId="3" fontId="3" fillId="0" borderId="17" xfId="63" applyNumberFormat="1" applyFont="1" applyFill="1" applyBorder="1" applyAlignment="1" applyProtection="1">
      <alignment wrapText="1"/>
      <protection/>
    </xf>
    <xf numFmtId="3" fontId="3" fillId="0" borderId="18" xfId="63" applyNumberFormat="1" applyFont="1" applyFill="1" applyBorder="1" applyAlignment="1" applyProtection="1">
      <alignment wrapText="1"/>
      <protection/>
    </xf>
    <xf numFmtId="3" fontId="3" fillId="0" borderId="19" xfId="63" applyNumberFormat="1" applyFont="1" applyFill="1" applyBorder="1" applyAlignment="1" applyProtection="1">
      <alignment wrapText="1"/>
      <protection/>
    </xf>
    <xf numFmtId="3" fontId="10" fillId="35" borderId="25" xfId="62" applyNumberFormat="1" applyFont="1" applyFill="1" applyBorder="1" applyAlignment="1" applyProtection="1">
      <alignment vertical="top"/>
      <protection locked="0"/>
    </xf>
    <xf numFmtId="3" fontId="10" fillId="35" borderId="26" xfId="62" applyNumberFormat="1" applyFont="1" applyFill="1" applyBorder="1" applyAlignment="1" applyProtection="1">
      <alignment vertical="top"/>
      <protection locked="0"/>
    </xf>
    <xf numFmtId="3" fontId="10" fillId="0" borderId="18" xfId="63" applyNumberFormat="1" applyFont="1" applyFill="1" applyBorder="1" applyAlignment="1" applyProtection="1">
      <alignment wrapText="1"/>
      <protection/>
    </xf>
    <xf numFmtId="3" fontId="10" fillId="0" borderId="19" xfId="63" applyNumberFormat="1" applyFont="1" applyFill="1" applyBorder="1" applyAlignment="1" applyProtection="1">
      <alignment wrapText="1"/>
      <protection/>
    </xf>
    <xf numFmtId="3" fontId="4" fillId="35" borderId="23" xfId="62" applyNumberFormat="1" applyFont="1" applyFill="1" applyBorder="1" applyAlignment="1" applyProtection="1">
      <alignment vertical="top"/>
      <protection locked="0"/>
    </xf>
    <xf numFmtId="3" fontId="4" fillId="35" borderId="21" xfId="62" applyNumberFormat="1" applyFont="1" applyFill="1" applyBorder="1" applyAlignment="1" applyProtection="1">
      <alignment vertical="top"/>
      <protection locked="0"/>
    </xf>
    <xf numFmtId="0" fontId="4" fillId="0" borderId="0" xfId="63" applyFont="1" applyFill="1" applyAlignment="1" applyProtection="1">
      <alignment wrapText="1"/>
      <protection/>
    </xf>
    <xf numFmtId="0" fontId="4" fillId="0" borderId="0" xfId="65" applyFont="1" applyProtection="1">
      <alignment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2" xfId="65" applyFont="1" applyFill="1" applyBorder="1" applyAlignment="1" applyProtection="1">
      <alignment horizontal="center" vertical="center" wrapText="1"/>
      <protection/>
    </xf>
    <xf numFmtId="49" fontId="3" fillId="0" borderId="11" xfId="65" applyNumberFormat="1" applyFont="1" applyBorder="1" applyAlignment="1" applyProtection="1">
      <alignment horizontal="center" vertical="center" wrapText="1"/>
      <protection/>
    </xf>
    <xf numFmtId="49" fontId="4" fillId="0" borderId="11" xfId="65" applyNumberFormat="1" applyFont="1" applyBorder="1" applyAlignment="1" applyProtection="1">
      <alignment horizontal="center" vertical="center" wrapText="1"/>
      <protection/>
    </xf>
    <xf numFmtId="49" fontId="4" fillId="33" borderId="11" xfId="65" applyNumberFormat="1" applyFont="1" applyFill="1" applyBorder="1" applyAlignment="1" applyProtection="1">
      <alignment horizontal="center" vertical="center" wrapText="1"/>
      <protection/>
    </xf>
    <xf numFmtId="49" fontId="4" fillId="0" borderId="12" xfId="65" applyNumberFormat="1" applyFont="1" applyFill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4" fillId="0" borderId="14" xfId="65" applyNumberFormat="1" applyFont="1" applyBorder="1" applyAlignment="1" applyProtection="1">
      <alignment vertical="center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4" fillId="0" borderId="15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3" fillId="33" borderId="14" xfId="65" applyNumberFormat="1" applyFont="1" applyFill="1" applyBorder="1" applyAlignment="1" applyProtection="1">
      <alignment vertical="center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35" borderId="16" xfId="62" applyNumberFormat="1" applyFont="1" applyFill="1" applyBorder="1" applyAlignment="1" applyProtection="1">
      <alignment vertical="center"/>
      <protection locked="0"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4" fillId="35" borderId="17" xfId="62" applyNumberFormat="1" applyFont="1" applyFill="1" applyBorder="1" applyAlignment="1" applyProtection="1">
      <alignment vertical="center"/>
      <protection locked="0"/>
    </xf>
    <xf numFmtId="49" fontId="3" fillId="0" borderId="18" xfId="65" applyNumberFormat="1" applyFont="1" applyBorder="1" applyAlignment="1" applyProtection="1">
      <alignment horizontal="center" vertical="center" wrapText="1"/>
      <protection/>
    </xf>
    <xf numFmtId="3" fontId="3" fillId="0" borderId="18" xfId="65" applyNumberFormat="1" applyFont="1" applyBorder="1" applyAlignment="1" applyProtection="1">
      <alignment vertical="center"/>
      <protection/>
    </xf>
    <xf numFmtId="3" fontId="3" fillId="0" borderId="18" xfId="65" applyNumberFormat="1" applyFont="1" applyFill="1" applyBorder="1" applyAlignment="1" applyProtection="1">
      <alignment vertical="center"/>
      <protection/>
    </xf>
    <xf numFmtId="3" fontId="3" fillId="0" borderId="19" xfId="65" applyNumberFormat="1" applyFont="1" applyBorder="1" applyAlignment="1" applyProtection="1">
      <alignment vertical="center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1" applyFont="1" applyProtection="1">
      <alignment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0" xfId="61" applyFont="1" applyProtection="1">
      <alignment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4" fillId="36" borderId="14" xfId="60" applyFont="1" applyFill="1" applyBorder="1" applyAlignment="1" applyProtection="1">
      <alignment horizontal="left" vertical="center" wrapText="1"/>
      <protection locked="0"/>
    </xf>
    <xf numFmtId="49" fontId="4" fillId="36" borderId="14" xfId="60" applyNumberFormat="1" applyFont="1" applyFill="1" applyBorder="1" applyAlignment="1" applyProtection="1">
      <alignment horizontal="center" vertical="center" wrapText="1"/>
      <protection locked="0"/>
    </xf>
    <xf numFmtId="3" fontId="4" fillId="35" borderId="28" xfId="62" applyNumberFormat="1" applyFont="1" applyFill="1" applyBorder="1" applyAlignment="1" applyProtection="1">
      <alignment vertical="top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10" fillId="0" borderId="14" xfId="60" applyFont="1" applyBorder="1" applyAlignment="1" applyProtection="1">
      <alignment horizontal="right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3" fontId="10" fillId="0" borderId="14" xfId="60" applyNumberFormat="1" applyFont="1" applyBorder="1" applyAlignment="1" applyProtection="1">
      <alignment horizontal="right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49" fontId="10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49" fontId="4" fillId="0" borderId="0" xfId="61" applyNumberFormat="1" applyFont="1" applyProtection="1">
      <alignment/>
      <protection/>
    </xf>
    <xf numFmtId="14" fontId="3" fillId="0" borderId="11" xfId="62" applyNumberFormat="1" applyFont="1" applyBorder="1" applyAlignment="1" applyProtection="1">
      <alignment horizontal="center" vertical="top" wrapText="1"/>
      <protection/>
    </xf>
    <xf numFmtId="0" fontId="8" fillId="34" borderId="29" xfId="62" applyFont="1" applyFill="1" applyBorder="1" applyAlignment="1" applyProtection="1">
      <alignment horizontal="left" vertical="top" wrapText="1"/>
      <protection/>
    </xf>
    <xf numFmtId="0" fontId="20" fillId="0" borderId="30" xfId="65" applyFont="1" applyBorder="1" applyAlignment="1">
      <alignment horizontal="centerContinuous" vertical="center" wrapText="1"/>
      <protection/>
    </xf>
    <xf numFmtId="49" fontId="20" fillId="0" borderId="30" xfId="65" applyNumberFormat="1" applyFont="1" applyBorder="1" applyAlignment="1">
      <alignment horizontal="centerContinuous" vertical="center" wrapText="1"/>
      <protection/>
    </xf>
    <xf numFmtId="0" fontId="20" fillId="0" borderId="14" xfId="65" applyFont="1" applyBorder="1" applyAlignment="1">
      <alignment horizontal="centerContinuous" vertical="center" wrapText="1"/>
      <protection/>
    </xf>
    <xf numFmtId="0" fontId="20" fillId="0" borderId="31" xfId="65" applyFont="1" applyBorder="1" applyAlignment="1">
      <alignment horizontal="centerContinuous" vertical="center" wrapText="1"/>
      <protection/>
    </xf>
    <xf numFmtId="0" fontId="20" fillId="0" borderId="16" xfId="65" applyFont="1" applyBorder="1" applyAlignment="1">
      <alignment horizontal="left" vertical="center" wrapText="1"/>
      <protection/>
    </xf>
    <xf numFmtId="0" fontId="20" fillId="0" borderId="16" xfId="65" applyFont="1" applyBorder="1" applyAlignment="1">
      <alignment horizontal="centerContinuous" vertical="center" wrapText="1"/>
      <protection/>
    </xf>
    <xf numFmtId="0" fontId="20" fillId="33" borderId="16" xfId="65" applyFont="1" applyFill="1" applyBorder="1" applyAlignment="1">
      <alignment horizontal="centerContinuous" vertical="center" wrapText="1"/>
      <protection/>
    </xf>
    <xf numFmtId="0" fontId="20" fillId="0" borderId="32" xfId="65" applyFont="1" applyBorder="1" applyAlignment="1">
      <alignment horizontal="center" vertical="center" wrapText="1"/>
      <protection/>
    </xf>
    <xf numFmtId="49" fontId="20" fillId="0" borderId="32" xfId="65" applyNumberFormat="1" applyFont="1" applyBorder="1" applyAlignment="1">
      <alignment horizontal="centerContinuous" vertical="center" wrapText="1"/>
      <protection/>
    </xf>
    <xf numFmtId="0" fontId="20" fillId="0" borderId="25" xfId="65" applyFont="1" applyBorder="1" applyAlignment="1">
      <alignment horizontal="centerContinuous" vertical="center" wrapText="1"/>
      <protection/>
    </xf>
    <xf numFmtId="0" fontId="20" fillId="0" borderId="33" xfId="65" applyFont="1" applyBorder="1" applyAlignment="1">
      <alignment horizontal="centerContinuous" vertical="center" wrapText="1"/>
      <protection/>
    </xf>
    <xf numFmtId="0" fontId="20" fillId="0" borderId="23" xfId="65" applyFont="1" applyBorder="1" applyAlignment="1">
      <alignment horizontal="centerContinuous" vertical="center" wrapText="1"/>
      <protection/>
    </xf>
    <xf numFmtId="0" fontId="20" fillId="0" borderId="30" xfId="65" applyFont="1" applyBorder="1" applyAlignment="1">
      <alignment horizontal="left" vertical="center" wrapText="1"/>
      <protection/>
    </xf>
    <xf numFmtId="0" fontId="20" fillId="33" borderId="25" xfId="65" applyFont="1" applyFill="1" applyBorder="1" applyAlignment="1">
      <alignment horizontal="center" vertical="center" wrapText="1"/>
      <protection/>
    </xf>
    <xf numFmtId="0" fontId="20" fillId="0" borderId="34" xfId="65" applyFont="1" applyBorder="1" applyAlignment="1">
      <alignment horizontal="centerContinuous" vertical="center" wrapText="1"/>
      <protection/>
    </xf>
    <xf numFmtId="0" fontId="16" fillId="0" borderId="34" xfId="0" applyFont="1" applyBorder="1" applyAlignment="1">
      <alignment horizontal="centerContinuous" vertical="center" wrapText="1"/>
    </xf>
    <xf numFmtId="0" fontId="20" fillId="0" borderId="35" xfId="65" applyFont="1" applyBorder="1" applyAlignment="1">
      <alignment horizontal="centerContinuous" vertical="center" wrapText="1"/>
      <protection/>
    </xf>
    <xf numFmtId="0" fontId="20" fillId="0" borderId="14" xfId="65" applyFont="1" applyBorder="1" applyAlignment="1">
      <alignment horizontal="center" vertical="center" wrapText="1"/>
      <protection/>
    </xf>
    <xf numFmtId="0" fontId="16" fillId="0" borderId="34" xfId="0" applyFont="1" applyBorder="1" applyAlignment="1">
      <alignment vertical="center" wrapText="1"/>
    </xf>
    <xf numFmtId="0" fontId="20" fillId="33" borderId="23" xfId="65" applyFont="1" applyFill="1" applyBorder="1" applyAlignment="1">
      <alignment horizontal="centerContinuous" vertical="center" wrapText="1"/>
      <protection/>
    </xf>
    <xf numFmtId="0" fontId="20" fillId="0" borderId="14" xfId="65" applyFont="1" applyBorder="1" applyAlignment="1">
      <alignment vertical="center" wrapText="1"/>
      <protection/>
    </xf>
    <xf numFmtId="0" fontId="21" fillId="0" borderId="14" xfId="65" applyFont="1" applyBorder="1" applyAlignment="1">
      <alignment vertical="center" wrapText="1"/>
      <protection/>
    </xf>
    <xf numFmtId="0" fontId="21" fillId="0" borderId="14" xfId="65" applyFont="1" applyBorder="1" applyAlignment="1">
      <alignment wrapText="1"/>
      <protection/>
    </xf>
    <xf numFmtId="0" fontId="3" fillId="37" borderId="0" xfId="62" applyFont="1" applyFill="1" applyBorder="1" applyAlignment="1" applyProtection="1">
      <alignment horizontal="right" vertical="top" wrapText="1"/>
      <protection locked="0"/>
    </xf>
    <xf numFmtId="0" fontId="6" fillId="37" borderId="0" xfId="0" applyFont="1" applyFill="1" applyAlignment="1" applyProtection="1">
      <alignment horizontal="right" vertical="center"/>
      <protection/>
    </xf>
    <xf numFmtId="0" fontId="4" fillId="37" borderId="0" xfId="0" applyFont="1" applyFill="1" applyAlignment="1" applyProtection="1">
      <alignment horizontal="right" vertical="center"/>
      <protection/>
    </xf>
    <xf numFmtId="0" fontId="3" fillId="37" borderId="0" xfId="62" applyFont="1" applyFill="1" applyBorder="1" applyAlignment="1" applyProtection="1">
      <alignment horizontal="right" vertical="center"/>
      <protection hidden="1"/>
    </xf>
    <xf numFmtId="0" fontId="11" fillId="37" borderId="0" xfId="62" applyFont="1" applyFill="1" applyBorder="1" applyAlignment="1" applyProtection="1">
      <alignment vertical="top"/>
      <protection/>
    </xf>
    <xf numFmtId="49" fontId="3" fillId="37" borderId="0" xfId="62" applyNumberFormat="1" applyFont="1" applyFill="1" applyBorder="1" applyAlignment="1" applyProtection="1">
      <alignment vertical="top" wrapText="1"/>
      <protection/>
    </xf>
    <xf numFmtId="0" fontId="3" fillId="37" borderId="0" xfId="62" applyFont="1" applyFill="1" applyBorder="1" applyAlignment="1" applyProtection="1">
      <alignment vertical="top" wrapText="1"/>
      <protection/>
    </xf>
    <xf numFmtId="1" fontId="4" fillId="37" borderId="0" xfId="62" applyNumberFormat="1" applyFont="1" applyFill="1" applyBorder="1" applyAlignment="1" applyProtection="1">
      <alignment vertical="top" wrapText="1"/>
      <protection/>
    </xf>
    <xf numFmtId="0" fontId="4" fillId="37" borderId="0" xfId="62" applyFont="1" applyFill="1" applyAlignment="1" applyProtection="1">
      <alignment horizontal="left" vertical="top" wrapText="1"/>
      <protection/>
    </xf>
    <xf numFmtId="0" fontId="4" fillId="37" borderId="0" xfId="62" applyFont="1" applyFill="1" applyAlignment="1" applyProtection="1">
      <alignment vertical="top" wrapText="1"/>
      <protection/>
    </xf>
    <xf numFmtId="0" fontId="4" fillId="37" borderId="0" xfId="62" applyFont="1" applyFill="1" applyAlignment="1" applyProtection="1">
      <alignment vertical="top"/>
      <protection/>
    </xf>
    <xf numFmtId="0" fontId="17" fillId="37" borderId="0" xfId="0" applyFont="1" applyFill="1" applyBorder="1" applyAlignment="1" applyProtection="1">
      <alignment horizontal="right" vertical="top"/>
      <protection/>
    </xf>
    <xf numFmtId="0" fontId="17" fillId="37" borderId="0" xfId="0" applyFont="1" applyFill="1" applyBorder="1" applyAlignment="1" applyProtection="1">
      <alignment horizontal="left" vertical="top"/>
      <protection/>
    </xf>
    <xf numFmtId="1" fontId="4" fillId="37" borderId="0" xfId="62" applyNumberFormat="1" applyFont="1" applyFill="1" applyAlignment="1" applyProtection="1">
      <alignment vertical="top" wrapText="1"/>
      <protection/>
    </xf>
    <xf numFmtId="0" fontId="67" fillId="37" borderId="0" xfId="0" applyFont="1" applyFill="1" applyBorder="1" applyAlignment="1" applyProtection="1">
      <alignment horizontal="left" vertical="top"/>
      <protection/>
    </xf>
    <xf numFmtId="0" fontId="68" fillId="37" borderId="0" xfId="0" applyFont="1" applyFill="1" applyBorder="1" applyAlignment="1" applyProtection="1">
      <alignment horizontal="left" vertical="top"/>
      <protection/>
    </xf>
    <xf numFmtId="1" fontId="4" fillId="37" borderId="0" xfId="62" applyNumberFormat="1" applyFont="1" applyFill="1" applyAlignment="1" applyProtection="1">
      <alignment vertical="top"/>
      <protection/>
    </xf>
    <xf numFmtId="0" fontId="4" fillId="37" borderId="0" xfId="0" applyFont="1" applyFill="1" applyAlignment="1" applyProtection="1">
      <alignment/>
      <protection/>
    </xf>
    <xf numFmtId="0" fontId="3" fillId="37" borderId="0" xfId="62" applyFont="1" applyFill="1" applyBorder="1" applyAlignment="1" applyProtection="1">
      <alignment horizontal="centerContinuous" vertical="center"/>
      <protection hidden="1"/>
    </xf>
    <xf numFmtId="0" fontId="3" fillId="37" borderId="0" xfId="62" applyFont="1" applyFill="1" applyBorder="1" applyAlignment="1" applyProtection="1">
      <alignment horizontal="centerContinuous" vertical="center"/>
      <protection/>
    </xf>
    <xf numFmtId="14" fontId="3" fillId="0" borderId="12" xfId="62" applyNumberFormat="1" applyFont="1" applyBorder="1" applyAlignment="1" applyProtection="1">
      <alignment horizontal="center" vertical="top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10" fillId="0" borderId="38" xfId="63" applyFont="1" applyBorder="1" applyAlignment="1" applyProtection="1">
      <alignment wrapText="1"/>
      <protection/>
    </xf>
    <xf numFmtId="0" fontId="4" fillId="0" borderId="38" xfId="63" applyFont="1" applyBorder="1" applyAlignment="1" applyProtection="1">
      <alignment wrapText="1"/>
      <protection/>
    </xf>
    <xf numFmtId="0" fontId="4" fillId="0" borderId="38" xfId="63" applyFont="1" applyFill="1" applyBorder="1" applyAlignment="1" applyProtection="1">
      <alignment wrapText="1"/>
      <protection/>
    </xf>
    <xf numFmtId="0" fontId="18" fillId="0" borderId="38" xfId="63" applyFont="1" applyBorder="1" applyAlignment="1" applyProtection="1">
      <alignment wrapText="1"/>
      <protection/>
    </xf>
    <xf numFmtId="0" fontId="3" fillId="0" borderId="38" xfId="63" applyFont="1" applyBorder="1" applyAlignment="1" applyProtection="1">
      <alignment horizontal="right" wrapText="1"/>
      <protection/>
    </xf>
    <xf numFmtId="0" fontId="3" fillId="0" borderId="38" xfId="63" applyFont="1" applyBorder="1" applyAlignment="1" applyProtection="1">
      <alignment wrapText="1"/>
      <protection/>
    </xf>
    <xf numFmtId="0" fontId="4" fillId="0" borderId="39" xfId="63" applyFont="1" applyBorder="1" applyAlignment="1" applyProtection="1">
      <alignment wrapText="1"/>
      <protection/>
    </xf>
    <xf numFmtId="0" fontId="3" fillId="0" borderId="10" xfId="62" applyFont="1" applyBorder="1" applyAlignment="1" applyProtection="1">
      <alignment horizontal="center" vertical="top" wrapText="1"/>
      <protection/>
    </xf>
    <xf numFmtId="49" fontId="10" fillId="0" borderId="10" xfId="63" applyNumberFormat="1" applyFont="1" applyBorder="1" applyAlignment="1" applyProtection="1">
      <alignment wrapText="1"/>
      <protection/>
    </xf>
    <xf numFmtId="49" fontId="4" fillId="0" borderId="13" xfId="63" applyNumberFormat="1" applyFont="1" applyBorder="1" applyAlignment="1" applyProtection="1">
      <alignment horizontal="center" wrapText="1"/>
      <protection/>
    </xf>
    <xf numFmtId="49" fontId="4" fillId="0" borderId="13" xfId="63" applyNumberFormat="1" applyFont="1" applyFill="1" applyBorder="1" applyAlignment="1" applyProtection="1">
      <alignment horizontal="center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49" fontId="10" fillId="0" borderId="40" xfId="63" applyNumberFormat="1" applyFont="1" applyBorder="1" applyAlignment="1" applyProtection="1">
      <alignment horizontal="center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49" fontId="3" fillId="0" borderId="41" xfId="63" applyNumberFormat="1" applyFont="1" applyBorder="1" applyAlignment="1" applyProtection="1">
      <alignment horizontal="center" wrapText="1"/>
      <protection/>
    </xf>
    <xf numFmtId="49" fontId="10" fillId="0" borderId="42" xfId="63" applyNumberFormat="1" applyFont="1" applyBorder="1" applyAlignment="1" applyProtection="1">
      <alignment horizontal="center" wrapText="1"/>
      <protection/>
    </xf>
    <xf numFmtId="49" fontId="10" fillId="0" borderId="41" xfId="63" applyNumberFormat="1" applyFont="1" applyBorder="1" applyAlignment="1" applyProtection="1">
      <alignment horizontal="center" wrapText="1"/>
      <protection/>
    </xf>
    <xf numFmtId="49" fontId="6" fillId="0" borderId="4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1" fontId="21" fillId="35" borderId="14" xfId="60" applyNumberFormat="1" applyFont="1" applyFill="1" applyBorder="1" applyAlignment="1" applyProtection="1">
      <alignment horizontal="right" vertical="center" wrapText="1"/>
      <protection locked="0"/>
    </xf>
    <xf numFmtId="0" fontId="3" fillId="37" borderId="0" xfId="62" applyFont="1" applyFill="1" applyBorder="1" applyAlignment="1" applyProtection="1">
      <alignment horizontal="center" vertical="center"/>
      <protection hidden="1"/>
    </xf>
    <xf numFmtId="0" fontId="4" fillId="37" borderId="0" xfId="61" applyFont="1" applyFill="1" applyProtection="1">
      <alignment/>
      <protection/>
    </xf>
    <xf numFmtId="49" fontId="4" fillId="37" borderId="0" xfId="61" applyNumberFormat="1" applyFont="1" applyFill="1" applyProtection="1">
      <alignment/>
      <protection/>
    </xf>
    <xf numFmtId="0" fontId="3" fillId="37" borderId="0" xfId="61" applyFont="1" applyFill="1" applyProtection="1">
      <alignment/>
      <protection/>
    </xf>
    <xf numFmtId="0" fontId="3" fillId="37" borderId="0" xfId="62" applyFont="1" applyFill="1" applyBorder="1" applyAlignment="1" applyProtection="1">
      <alignment vertical="center"/>
      <protection hidden="1"/>
    </xf>
    <xf numFmtId="0" fontId="3" fillId="37" borderId="0" xfId="62" applyFont="1" applyFill="1" applyAlignment="1" applyProtection="1">
      <alignment vertical="center"/>
      <protection hidden="1"/>
    </xf>
    <xf numFmtId="0" fontId="3" fillId="37" borderId="0" xfId="62" applyFont="1" applyFill="1" applyBorder="1" applyAlignment="1" applyProtection="1">
      <alignment horizontal="left" vertical="center"/>
      <protection hidden="1"/>
    </xf>
    <xf numFmtId="0" fontId="3" fillId="37" borderId="0" xfId="61" applyFont="1" applyFill="1" applyBorder="1" applyProtection="1">
      <alignment/>
      <protection/>
    </xf>
    <xf numFmtId="0" fontId="4" fillId="37" borderId="0" xfId="64" applyFont="1" applyFill="1" applyBorder="1" applyAlignment="1" applyProtection="1">
      <alignment wrapText="1"/>
      <protection/>
    </xf>
    <xf numFmtId="0" fontId="3" fillId="37" borderId="0" xfId="64" applyFont="1" applyFill="1" applyBorder="1" applyAlignment="1" applyProtection="1">
      <alignment wrapText="1"/>
      <protection/>
    </xf>
    <xf numFmtId="1" fontId="4" fillId="37" borderId="0" xfId="64" applyNumberFormat="1" applyFont="1" applyFill="1" applyBorder="1" applyProtection="1">
      <alignment/>
      <protection/>
    </xf>
    <xf numFmtId="0" fontId="3" fillId="37" borderId="0" xfId="64" applyFont="1" applyFill="1" applyBorder="1" applyAlignment="1" applyProtection="1">
      <alignment horizontal="right" vertical="center" wrapText="1"/>
      <protection/>
    </xf>
    <xf numFmtId="0" fontId="4" fillId="37" borderId="0" xfId="64" applyFont="1" applyFill="1" applyProtection="1">
      <alignment/>
      <protection/>
    </xf>
    <xf numFmtId="0" fontId="4" fillId="37" borderId="0" xfId="64" applyFont="1" applyFill="1" applyAlignment="1" applyProtection="1">
      <alignment wrapText="1"/>
      <protection/>
    </xf>
    <xf numFmtId="1" fontId="4" fillId="37" borderId="0" xfId="64" applyNumberFormat="1" applyFont="1" applyFill="1" applyProtection="1">
      <alignment/>
      <protection/>
    </xf>
    <xf numFmtId="0" fontId="4" fillId="37" borderId="0" xfId="64" applyFont="1" applyFill="1" applyBorder="1" applyProtection="1">
      <alignment/>
      <protection/>
    </xf>
    <xf numFmtId="0" fontId="3" fillId="0" borderId="10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vertical="center" wrapText="1"/>
      <protection/>
    </xf>
    <xf numFmtId="0" fontId="10" fillId="0" borderId="13" xfId="64" applyFont="1" applyBorder="1" applyAlignment="1" applyProtection="1">
      <alignment vertical="center" wrapText="1"/>
      <protection/>
    </xf>
    <xf numFmtId="0" fontId="4" fillId="0" borderId="38" xfId="64" applyFont="1" applyBorder="1" applyAlignment="1" applyProtection="1">
      <alignment vertical="center" wrapText="1"/>
      <protection/>
    </xf>
    <xf numFmtId="0" fontId="3" fillId="0" borderId="38" xfId="64" applyFont="1" applyBorder="1" applyAlignment="1" applyProtection="1">
      <alignment vertical="center" wrapText="1"/>
      <protection/>
    </xf>
    <xf numFmtId="0" fontId="19" fillId="0" borderId="40" xfId="64" applyFont="1" applyBorder="1" applyAlignment="1" applyProtection="1">
      <alignment horizontal="left" vertical="center" wrapText="1"/>
      <protection/>
    </xf>
    <xf numFmtId="0" fontId="10" fillId="0" borderId="23" xfId="64" applyFont="1" applyBorder="1" applyAlignment="1" applyProtection="1">
      <alignment horizontal="center" vertical="center" wrapText="1"/>
      <protection/>
    </xf>
    <xf numFmtId="0" fontId="3" fillId="0" borderId="10" xfId="64" applyFont="1" applyBorder="1" applyAlignment="1" applyProtection="1">
      <alignment vertical="center" wrapText="1"/>
      <protection/>
    </xf>
    <xf numFmtId="0" fontId="10" fillId="0" borderId="21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4" fillId="0" borderId="38" xfId="64" applyFont="1" applyBorder="1" applyAlignment="1" applyProtection="1">
      <alignment horizontal="left" vertical="center" wrapText="1"/>
      <protection/>
    </xf>
    <xf numFmtId="0" fontId="4" fillId="0" borderId="38" xfId="64" applyFont="1" applyBorder="1" applyAlignment="1" applyProtection="1">
      <alignment horizontal="right" vertical="center" wrapText="1"/>
      <protection/>
    </xf>
    <xf numFmtId="0" fontId="10" fillId="0" borderId="38" xfId="64" applyFont="1" applyBorder="1" applyAlignment="1" applyProtection="1">
      <alignment vertical="center" wrapText="1"/>
      <protection/>
    </xf>
    <xf numFmtId="0" fontId="18" fillId="0" borderId="38" xfId="64" applyFont="1" applyBorder="1" applyAlignment="1" applyProtection="1">
      <alignment wrapText="1"/>
      <protection/>
    </xf>
    <xf numFmtId="0" fontId="10" fillId="0" borderId="37" xfId="64" applyFont="1" applyBorder="1" applyAlignment="1" applyProtection="1">
      <alignment horizontal="right" vertical="center" wrapText="1"/>
      <protection/>
    </xf>
    <xf numFmtId="0" fontId="3" fillId="0" borderId="36" xfId="64" applyFont="1" applyBorder="1" applyAlignment="1" applyProtection="1">
      <alignment vertical="center" wrapText="1"/>
      <protection/>
    </xf>
    <xf numFmtId="0" fontId="18" fillId="0" borderId="38" xfId="64" applyFont="1" applyBorder="1" applyAlignment="1" applyProtection="1">
      <alignment horizontal="left" vertical="center" wrapText="1"/>
      <protection/>
    </xf>
    <xf numFmtId="0" fontId="19" fillId="0" borderId="39" xfId="64" applyFont="1" applyBorder="1" applyAlignment="1" applyProtection="1">
      <alignment horizontal="left" vertical="center" wrapText="1"/>
      <protection/>
    </xf>
    <xf numFmtId="0" fontId="19" fillId="0" borderId="43" xfId="64" applyFont="1" applyBorder="1" applyAlignment="1" applyProtection="1">
      <alignment horizontal="left" vertical="center" wrapText="1"/>
      <protection/>
    </xf>
    <xf numFmtId="0" fontId="3" fillId="0" borderId="39" xfId="64" applyFont="1" applyBorder="1" applyAlignment="1" applyProtection="1">
      <alignment horizontal="left" vertical="center" wrapText="1"/>
      <protection/>
    </xf>
    <xf numFmtId="0" fontId="3" fillId="0" borderId="31" xfId="64" applyFont="1" applyBorder="1" applyAlignment="1" applyProtection="1">
      <alignment vertical="center" wrapText="1"/>
      <protection/>
    </xf>
    <xf numFmtId="0" fontId="4" fillId="0" borderId="31" xfId="64" applyFont="1" applyBorder="1" applyAlignment="1" applyProtection="1">
      <alignment vertical="center" wrapText="1"/>
      <protection/>
    </xf>
    <xf numFmtId="0" fontId="4" fillId="0" borderId="31" xfId="64" applyFont="1" applyFill="1" applyBorder="1" applyAlignment="1" applyProtection="1">
      <alignment vertical="center" wrapText="1"/>
      <protection/>
    </xf>
    <xf numFmtId="0" fontId="3" fillId="0" borderId="31" xfId="64" applyFont="1" applyBorder="1" applyAlignment="1" applyProtection="1">
      <alignment horizontal="right" vertical="center" wrapText="1"/>
      <protection/>
    </xf>
    <xf numFmtId="0" fontId="10" fillId="0" borderId="31" xfId="64" applyFont="1" applyBorder="1" applyAlignment="1" applyProtection="1">
      <alignment vertical="center" wrapText="1"/>
      <protection/>
    </xf>
    <xf numFmtId="0" fontId="4" fillId="0" borderId="31" xfId="64" applyFont="1" applyBorder="1" applyAlignment="1" applyProtection="1">
      <alignment wrapText="1"/>
      <protection/>
    </xf>
    <xf numFmtId="0" fontId="18" fillId="0" borderId="31" xfId="64" applyFont="1" applyBorder="1" applyAlignment="1" applyProtection="1">
      <alignment horizontal="left" vertical="center" wrapText="1"/>
      <protection/>
    </xf>
    <xf numFmtId="0" fontId="4" fillId="0" borderId="44" xfId="64" applyFont="1" applyBorder="1" applyAlignment="1" applyProtection="1">
      <alignment vertical="center" wrapText="1"/>
      <protection/>
    </xf>
    <xf numFmtId="3" fontId="4" fillId="0" borderId="13" xfId="64" applyNumberFormat="1" applyFont="1" applyBorder="1" applyAlignment="1" applyProtection="1">
      <alignment horizontal="center" vertical="center"/>
      <protection/>
    </xf>
    <xf numFmtId="3" fontId="10" fillId="0" borderId="13" xfId="64" applyNumberFormat="1" applyFont="1" applyBorder="1" applyAlignment="1" applyProtection="1">
      <alignment horizontal="center" vertical="center"/>
      <protection/>
    </xf>
    <xf numFmtId="0" fontId="4" fillId="0" borderId="13" xfId="64" applyFont="1" applyBorder="1" applyAlignment="1" applyProtection="1">
      <alignment horizontal="center" vertical="center" wrapText="1"/>
      <protection/>
    </xf>
    <xf numFmtId="0" fontId="10" fillId="0" borderId="13" xfId="64" applyFont="1" applyBorder="1" applyAlignment="1" applyProtection="1">
      <alignment horizontal="center" vertical="center" wrapText="1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0" fontId="10" fillId="0" borderId="27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49" fontId="4" fillId="0" borderId="13" xfId="64" applyNumberFormat="1" applyFont="1" applyBorder="1" applyAlignment="1" applyProtection="1">
      <alignment horizontal="center" vertical="center" wrapText="1"/>
      <protection/>
    </xf>
    <xf numFmtId="49" fontId="3" fillId="0" borderId="13" xfId="64" applyNumberFormat="1" applyFont="1" applyBorder="1" applyAlignment="1" applyProtection="1">
      <alignment horizontal="center" vertical="center" wrapText="1"/>
      <protection/>
    </xf>
    <xf numFmtId="0" fontId="3" fillId="0" borderId="41" xfId="64" applyFont="1" applyBorder="1" applyAlignment="1" applyProtection="1">
      <alignment horizontal="center" vertical="center" wrapText="1"/>
      <protection/>
    </xf>
    <xf numFmtId="49" fontId="3" fillId="0" borderId="10" xfId="62" applyNumberFormat="1" applyFont="1" applyBorder="1" applyAlignment="1" applyProtection="1">
      <alignment horizontal="center" vertical="center" wrapText="1"/>
      <protection/>
    </xf>
    <xf numFmtId="49" fontId="3" fillId="0" borderId="27" xfId="62" applyNumberFormat="1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2" xfId="62" applyFont="1" applyBorder="1" applyAlignment="1" applyProtection="1">
      <alignment horizontal="center" vertical="top" wrapText="1"/>
      <protection/>
    </xf>
    <xf numFmtId="1" fontId="8" fillId="34" borderId="23" xfId="62" applyNumberFormat="1" applyFont="1" applyFill="1" applyBorder="1" applyAlignment="1" applyProtection="1">
      <alignment vertical="top" wrapText="1"/>
      <protection/>
    </xf>
    <xf numFmtId="1" fontId="3" fillId="0" borderId="23" xfId="62" applyNumberFormat="1" applyFont="1" applyBorder="1" applyAlignment="1" applyProtection="1">
      <alignment horizontal="right" vertical="top" wrapText="1"/>
      <protection/>
    </xf>
    <xf numFmtId="0" fontId="8" fillId="34" borderId="10" xfId="62" applyFont="1" applyFill="1" applyBorder="1" applyAlignment="1" applyProtection="1">
      <alignment horizontal="left" vertical="top" wrapText="1"/>
      <protection/>
    </xf>
    <xf numFmtId="0" fontId="9" fillId="34" borderId="13" xfId="62" applyFont="1" applyFill="1" applyBorder="1" applyAlignment="1" applyProtection="1">
      <alignment vertical="top"/>
      <protection/>
    </xf>
    <xf numFmtId="1" fontId="9" fillId="34" borderId="13" xfId="62" applyNumberFormat="1" applyFont="1" applyFill="1" applyBorder="1" applyAlignment="1" applyProtection="1">
      <alignment vertical="top" wrapText="1"/>
      <protection/>
    </xf>
    <xf numFmtId="1" fontId="9" fillId="34" borderId="13" xfId="62" applyNumberFormat="1" applyFont="1" applyFill="1" applyBorder="1" applyAlignment="1" applyProtection="1">
      <alignment vertical="top"/>
      <protection/>
    </xf>
    <xf numFmtId="1" fontId="9" fillId="34" borderId="13" xfId="0" applyNumberFormat="1" applyFont="1" applyFill="1" applyBorder="1" applyAlignment="1" applyProtection="1">
      <alignment vertical="top" wrapText="1"/>
      <protection/>
    </xf>
    <xf numFmtId="0" fontId="9" fillId="34" borderId="27" xfId="0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0" fontId="9" fillId="34" borderId="16" xfId="62" applyFont="1" applyFill="1" applyBorder="1" applyAlignment="1" applyProtection="1">
      <alignment vertical="top"/>
      <protection/>
    </xf>
    <xf numFmtId="1" fontId="8" fillId="34" borderId="10" xfId="62" applyNumberFormat="1" applyFont="1" applyFill="1" applyBorder="1" applyAlignment="1" applyProtection="1">
      <alignment vertical="top" wrapText="1"/>
      <protection/>
    </xf>
    <xf numFmtId="49" fontId="9" fillId="34" borderId="13" xfId="62" applyNumberFormat="1" applyFont="1" applyFill="1" applyBorder="1" applyAlignment="1" applyProtection="1">
      <alignment vertical="top"/>
      <protection/>
    </xf>
    <xf numFmtId="0" fontId="9" fillId="34" borderId="27" xfId="62" applyFont="1" applyFill="1" applyBorder="1" applyAlignment="1" applyProtection="1">
      <alignment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0" fontId="9" fillId="34" borderId="10" xfId="62" applyFont="1" applyFill="1" applyBorder="1" applyAlignment="1" applyProtection="1">
      <alignment vertical="top" wrapText="1"/>
      <protection/>
    </xf>
    <xf numFmtId="1" fontId="9" fillId="34" borderId="13" xfId="0" applyNumberFormat="1" applyFont="1" applyFill="1" applyBorder="1" applyAlignment="1" applyProtection="1">
      <alignment vertical="top"/>
      <protection/>
    </xf>
    <xf numFmtId="0" fontId="4" fillId="0" borderId="29" xfId="62" applyFont="1" applyBorder="1" applyAlignment="1" applyProtection="1">
      <alignment vertical="top" wrapText="1"/>
      <protection/>
    </xf>
    <xf numFmtId="0" fontId="9" fillId="34" borderId="13" xfId="0" applyFont="1" applyFill="1" applyBorder="1" applyAlignment="1" applyProtection="1">
      <alignment vertical="top"/>
      <protection/>
    </xf>
    <xf numFmtId="1" fontId="9" fillId="34" borderId="20" xfId="0" applyNumberFormat="1" applyFont="1" applyFill="1" applyBorder="1" applyAlignment="1" applyProtection="1">
      <alignment vertical="top"/>
      <protection/>
    </xf>
    <xf numFmtId="0" fontId="9" fillId="34" borderId="20" xfId="62" applyNumberFormat="1" applyFont="1" applyFill="1" applyBorder="1" applyAlignment="1" applyProtection="1">
      <alignment vertical="top" wrapText="1"/>
      <protection/>
    </xf>
    <xf numFmtId="0" fontId="8" fillId="34" borderId="45" xfId="62" applyFont="1" applyFill="1" applyBorder="1" applyAlignment="1" applyProtection="1">
      <alignment vertical="top" wrapText="1"/>
      <protection/>
    </xf>
    <xf numFmtId="0" fontId="8" fillId="34" borderId="10" xfId="62" applyFont="1" applyFill="1" applyBorder="1" applyAlignment="1" applyProtection="1">
      <alignment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49" fontId="3" fillId="0" borderId="23" xfId="62" applyNumberFormat="1" applyFont="1" applyBorder="1" applyAlignment="1" applyProtection="1">
      <alignment horizontal="right" vertical="top" wrapText="1"/>
      <protection/>
    </xf>
    <xf numFmtId="0" fontId="3" fillId="0" borderId="27" xfId="62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left" vertical="center" wrapText="1"/>
      <protection/>
    </xf>
    <xf numFmtId="49" fontId="3" fillId="0" borderId="47" xfId="64" applyNumberFormat="1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12" fillId="0" borderId="13" xfId="64" applyFont="1" applyBorder="1" applyAlignment="1" applyProtection="1">
      <alignment vertical="center" wrapText="1"/>
      <protection/>
    </xf>
    <xf numFmtId="0" fontId="8" fillId="0" borderId="13" xfId="64" applyFont="1" applyBorder="1" applyAlignment="1" applyProtection="1">
      <alignment vertical="center" wrapText="1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vertical="center" wrapText="1"/>
      <protection/>
    </xf>
    <xf numFmtId="0" fontId="4" fillId="0" borderId="23" xfId="64" applyFont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43" xfId="64" applyFont="1" applyBorder="1" applyAlignment="1" applyProtection="1">
      <alignment vertical="center" wrapText="1"/>
      <protection/>
    </xf>
    <xf numFmtId="0" fontId="3" fillId="0" borderId="40" xfId="64" applyFont="1" applyBorder="1" applyAlignment="1" applyProtection="1">
      <alignment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4" fillId="37" borderId="0" xfId="65" applyFont="1" applyFill="1" applyAlignment="1" applyProtection="1">
      <alignment wrapText="1"/>
      <protection/>
    </xf>
    <xf numFmtId="49" fontId="4" fillId="37" borderId="0" xfId="65" applyNumberFormat="1" applyFont="1" applyFill="1" applyAlignment="1" applyProtection="1">
      <alignment horizontal="center" wrapText="1"/>
      <protection/>
    </xf>
    <xf numFmtId="0" fontId="4" fillId="37" borderId="0" xfId="65" applyFont="1" applyFill="1" applyProtection="1">
      <alignment/>
      <protection/>
    </xf>
    <xf numFmtId="0" fontId="4" fillId="37" borderId="0" xfId="65" applyFont="1" applyFill="1" applyBorder="1" applyProtection="1">
      <alignment/>
      <protection/>
    </xf>
    <xf numFmtId="0" fontId="3" fillId="37" borderId="0" xfId="65" applyFont="1" applyFill="1" applyBorder="1" applyAlignment="1" applyProtection="1">
      <alignment vertical="center" wrapText="1"/>
      <protection/>
    </xf>
    <xf numFmtId="49" fontId="3" fillId="37" borderId="0" xfId="65" applyNumberFormat="1" applyFont="1" applyFill="1" applyBorder="1" applyAlignment="1" applyProtection="1">
      <alignment horizontal="center" vertical="center" wrapText="1"/>
      <protection/>
    </xf>
    <xf numFmtId="3" fontId="4" fillId="37" borderId="0" xfId="65" applyNumberFormat="1" applyFont="1" applyFill="1" applyBorder="1" applyAlignment="1" applyProtection="1">
      <alignment vertical="center"/>
      <protection/>
    </xf>
    <xf numFmtId="0" fontId="3" fillId="37" borderId="0" xfId="65" applyFont="1" applyFill="1" applyAlignment="1" applyProtection="1">
      <alignment horizontal="center" vertical="center" wrapText="1"/>
      <protection/>
    </xf>
    <xf numFmtId="0" fontId="3" fillId="37" borderId="0" xfId="65" applyFont="1" applyFill="1" applyAlignment="1">
      <alignment horizontal="right" wrapText="1"/>
      <protection/>
    </xf>
    <xf numFmtId="0" fontId="3" fillId="37" borderId="0" xfId="62" applyFont="1" applyFill="1" applyBorder="1" applyAlignment="1" applyProtection="1">
      <alignment horizontal="right" vertical="center"/>
      <protection/>
    </xf>
    <xf numFmtId="0" fontId="3" fillId="37" borderId="0" xfId="62" applyFont="1" applyFill="1" applyAlignment="1" applyProtection="1">
      <alignment horizontal="centerContinuous" vertical="center"/>
      <protection hidden="1"/>
    </xf>
    <xf numFmtId="0" fontId="4" fillId="37" borderId="0" xfId="0" applyFont="1" applyFill="1" applyAlignment="1" applyProtection="1">
      <alignment horizontal="centerContinuous" vertical="center"/>
      <protection hidden="1"/>
    </xf>
    <xf numFmtId="0" fontId="4" fillId="37" borderId="0" xfId="0" applyFont="1" applyFill="1" applyAlignment="1" applyProtection="1">
      <alignment horizontal="centerContinuous" vertical="center"/>
      <protection/>
    </xf>
    <xf numFmtId="0" fontId="4" fillId="37" borderId="0" xfId="62" applyFont="1" applyFill="1" applyBorder="1" applyAlignment="1" applyProtection="1">
      <alignment horizontal="centerContinuous" vertical="center"/>
      <protection hidden="1"/>
    </xf>
    <xf numFmtId="0" fontId="4" fillId="37" borderId="0" xfId="65" applyFont="1" applyFill="1" applyAlignment="1" applyProtection="1">
      <alignment horizontal="centerContinuous" vertical="center"/>
      <protection/>
    </xf>
    <xf numFmtId="0" fontId="4" fillId="37" borderId="0" xfId="62" applyFont="1" applyFill="1" applyBorder="1" applyAlignment="1" applyProtection="1">
      <alignment horizontal="right" vertical="center"/>
      <protection hidden="1"/>
    </xf>
    <xf numFmtId="164" fontId="4" fillId="37" borderId="0" xfId="62" applyNumberFormat="1" applyFont="1" applyFill="1" applyAlignment="1" applyProtection="1">
      <alignment horizontal="left" vertical="center"/>
      <protection/>
    </xf>
    <xf numFmtId="0" fontId="4" fillId="37" borderId="0" xfId="61" applyFont="1" applyFill="1" applyAlignment="1" applyProtection="1">
      <alignment/>
      <protection/>
    </xf>
    <xf numFmtId="0" fontId="3" fillId="37" borderId="0" xfId="62" applyFont="1" applyFill="1" applyAlignment="1" applyProtection="1">
      <alignment horizontal="centerContinuous" vertical="center"/>
      <protection/>
    </xf>
    <xf numFmtId="0" fontId="4" fillId="37" borderId="0" xfId="0" applyFont="1" applyFill="1" applyAlignment="1" applyProtection="1">
      <alignment vertical="center"/>
      <protection/>
    </xf>
    <xf numFmtId="0" fontId="3" fillId="37" borderId="0" xfId="62" applyFont="1" applyFill="1" applyBorder="1" applyAlignment="1" applyProtection="1">
      <alignment vertical="center"/>
      <protection/>
    </xf>
    <xf numFmtId="0" fontId="4" fillId="37" borderId="0" xfId="61" applyFont="1" applyFill="1" applyAlignment="1" applyProtection="1">
      <alignment horizontal="centerContinuous"/>
      <protection/>
    </xf>
    <xf numFmtId="0" fontId="4" fillId="37" borderId="0" xfId="0" applyFont="1" applyFill="1" applyAlignment="1" applyProtection="1">
      <alignment/>
      <protection/>
    </xf>
    <xf numFmtId="0" fontId="3" fillId="37" borderId="0" xfId="62" applyFont="1" applyFill="1" applyBorder="1" applyAlignment="1" applyProtection="1">
      <alignment vertical="center" wrapText="1"/>
      <protection/>
    </xf>
    <xf numFmtId="0" fontId="66" fillId="37" borderId="0" xfId="0" applyFont="1" applyFill="1" applyAlignment="1" applyProtection="1">
      <alignment/>
      <protection/>
    </xf>
    <xf numFmtId="0" fontId="3" fillId="37" borderId="0" xfId="62" applyFont="1" applyFill="1" applyBorder="1" applyAlignment="1" applyProtection="1">
      <alignment horizontal="center" vertical="center"/>
      <protection/>
    </xf>
    <xf numFmtId="0" fontId="4" fillId="37" borderId="0" xfId="62" applyFont="1" applyFill="1" applyAlignment="1" applyProtection="1">
      <alignment horizontal="center" vertical="center" wrapText="1"/>
      <protection/>
    </xf>
    <xf numFmtId="0" fontId="4" fillId="37" borderId="0" xfId="62" applyFont="1" applyFill="1" applyAlignment="1" applyProtection="1">
      <alignment vertical="center" wrapText="1"/>
      <protection/>
    </xf>
    <xf numFmtId="0" fontId="4" fillId="37" borderId="0" xfId="62" applyFont="1" applyFill="1" applyAlignment="1" applyProtection="1">
      <alignment horizontal="center" vertical="center"/>
      <protection/>
    </xf>
    <xf numFmtId="0" fontId="4" fillId="37" borderId="0" xfId="62" applyFont="1" applyFill="1" applyAlignment="1" applyProtection="1">
      <alignment vertical="center"/>
      <protection/>
    </xf>
    <xf numFmtId="0" fontId="3" fillId="37" borderId="0" xfId="62" applyFont="1" applyFill="1" applyBorder="1" applyAlignment="1" applyProtection="1">
      <alignment horizontal="left" vertical="center" wrapText="1"/>
      <protection/>
    </xf>
    <xf numFmtId="0" fontId="3" fillId="37" borderId="0" xfId="63" applyFont="1" applyFill="1" applyAlignment="1" applyProtection="1">
      <alignment horizontal="center" vertical="center" wrapText="1"/>
      <protection/>
    </xf>
    <xf numFmtId="0" fontId="3" fillId="37" borderId="0" xfId="62" applyFont="1" applyFill="1" applyBorder="1" applyAlignment="1" applyProtection="1">
      <alignment horizontal="left" vertical="center"/>
      <protection/>
    </xf>
    <xf numFmtId="0" fontId="6" fillId="37" borderId="0" xfId="0" applyFont="1" applyFill="1" applyAlignment="1" applyProtection="1">
      <alignment horizontal="centerContinuous" vertical="center"/>
      <protection/>
    </xf>
    <xf numFmtId="0" fontId="3" fillId="37" borderId="0" xfId="64" applyFont="1" applyFill="1" applyBorder="1" applyAlignment="1" applyProtection="1">
      <alignment horizontal="center" vertical="center" wrapText="1"/>
      <protection/>
    </xf>
    <xf numFmtId="0" fontId="4" fillId="37" borderId="0" xfId="63" applyFont="1" applyFill="1" applyAlignment="1" applyProtection="1">
      <alignment wrapText="1"/>
      <protection/>
    </xf>
    <xf numFmtId="1" fontId="4" fillId="37" borderId="0" xfId="63" applyNumberFormat="1" applyFont="1" applyFill="1" applyAlignment="1" applyProtection="1">
      <alignment wrapText="1"/>
      <protection/>
    </xf>
    <xf numFmtId="0" fontId="4" fillId="37" borderId="0" xfId="63" applyFont="1" applyFill="1" applyBorder="1" applyAlignment="1" applyProtection="1">
      <alignment wrapText="1"/>
      <protection/>
    </xf>
    <xf numFmtId="49" fontId="4" fillId="37" borderId="0" xfId="63" applyNumberFormat="1" applyFont="1" applyFill="1" applyBorder="1" applyAlignment="1" applyProtection="1">
      <alignment wrapText="1"/>
      <protection/>
    </xf>
    <xf numFmtId="1" fontId="4" fillId="37" borderId="0" xfId="63" applyNumberFormat="1" applyFont="1" applyFill="1" applyBorder="1" applyAlignment="1" applyProtection="1">
      <alignment wrapText="1"/>
      <protection/>
    </xf>
    <xf numFmtId="0" fontId="13" fillId="37" borderId="0" xfId="63" applyFont="1" applyFill="1" applyAlignment="1" applyProtection="1">
      <alignment wrapText="1"/>
      <protection/>
    </xf>
    <xf numFmtId="0" fontId="14" fillId="37" borderId="0" xfId="63" applyFont="1" applyFill="1" applyAlignment="1" applyProtection="1">
      <alignment horizontal="left" wrapText="1"/>
      <protection/>
    </xf>
    <xf numFmtId="0" fontId="15" fillId="37" borderId="0" xfId="62" applyFont="1" applyFill="1" applyBorder="1" applyAlignment="1" applyProtection="1">
      <alignment horizontal="centerContinuous" vertical="center"/>
      <protection hidden="1"/>
    </xf>
    <xf numFmtId="0" fontId="15" fillId="37" borderId="0" xfId="62" applyFont="1" applyFill="1" applyBorder="1" applyAlignment="1" applyProtection="1">
      <alignment vertical="center"/>
      <protection hidden="1"/>
    </xf>
    <xf numFmtId="0" fontId="3" fillId="37" borderId="0" xfId="62" applyFont="1" applyFill="1" applyBorder="1" applyAlignment="1" applyProtection="1">
      <alignment horizontal="centerContinuous" vertical="center" wrapText="1"/>
      <protection/>
    </xf>
    <xf numFmtId="0" fontId="4" fillId="37" borderId="0" xfId="0" applyFont="1" applyFill="1" applyAlignment="1" applyProtection="1">
      <alignment horizontal="left"/>
      <protection/>
    </xf>
    <xf numFmtId="0" fontId="4" fillId="37" borderId="0" xfId="62" applyFont="1" applyFill="1" applyAlignment="1" applyProtection="1">
      <alignment vertical="top" wrapText="1"/>
      <protection locked="0"/>
    </xf>
    <xf numFmtId="14" fontId="4" fillId="37" borderId="0" xfId="0" applyNumberFormat="1" applyFont="1" applyFill="1" applyAlignment="1" applyProtection="1">
      <alignment vertical="center" wrapText="1"/>
      <protection/>
    </xf>
    <xf numFmtId="14" fontId="3" fillId="37" borderId="0" xfId="63" applyNumberFormat="1" applyFont="1" applyFill="1" applyAlignment="1" applyProtection="1">
      <alignment horizontal="center" vertical="center" wrapText="1"/>
      <protection/>
    </xf>
    <xf numFmtId="14" fontId="4" fillId="37" borderId="0" xfId="62" applyNumberFormat="1" applyFont="1" applyFill="1" applyAlignment="1" applyProtection="1">
      <alignment horizontal="center" vertical="center" wrapText="1"/>
      <protection/>
    </xf>
    <xf numFmtId="14" fontId="4" fillId="37" borderId="0" xfId="64" applyNumberFormat="1" applyFont="1" applyFill="1" applyBorder="1" applyProtection="1">
      <alignment/>
      <protection/>
    </xf>
    <xf numFmtId="0" fontId="3" fillId="0" borderId="48" xfId="66" applyFont="1" applyBorder="1" applyAlignment="1" applyProtection="1">
      <alignment horizontal="centerContinuous" vertical="center" wrapText="1"/>
      <protection/>
    </xf>
    <xf numFmtId="0" fontId="4" fillId="0" borderId="49" xfId="66" applyFont="1" applyBorder="1" applyAlignment="1" applyProtection="1">
      <alignment horizontal="centerContinuous" vertical="center" wrapText="1"/>
      <protection/>
    </xf>
    <xf numFmtId="0" fontId="3" fillId="0" borderId="43" xfId="66" applyFont="1" applyBorder="1" applyAlignment="1" applyProtection="1">
      <alignment horizontal="centerContinuous" vertical="center"/>
      <protection/>
    </xf>
    <xf numFmtId="0" fontId="3" fillId="0" borderId="50" xfId="66" applyFont="1" applyBorder="1" applyAlignment="1" applyProtection="1">
      <alignment horizontal="centerContinuous" vertical="center"/>
      <protection/>
    </xf>
    <xf numFmtId="0" fontId="4" fillId="0" borderId="13" xfId="66" applyFont="1" applyBorder="1" applyAlignment="1" applyProtection="1">
      <alignment horizontal="right" vertical="center" wrapText="1"/>
      <protection/>
    </xf>
    <xf numFmtId="14" fontId="4" fillId="35" borderId="15" xfId="66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37" xfId="66" applyFont="1" applyBorder="1" applyAlignment="1" applyProtection="1">
      <alignment horizontal="left" vertical="center" wrapText="1"/>
      <protection/>
    </xf>
    <xf numFmtId="0" fontId="4" fillId="0" borderId="51" xfId="66" applyFont="1" applyBorder="1" applyAlignment="1" applyProtection="1">
      <alignment horizontal="left" vertical="center" wrapText="1"/>
      <protection/>
    </xf>
    <xf numFmtId="0" fontId="3" fillId="0" borderId="43" xfId="66" applyFont="1" applyBorder="1" applyAlignment="1" applyProtection="1">
      <alignment horizontal="centerContinuous" vertical="center" wrapText="1"/>
      <protection/>
    </xf>
    <xf numFmtId="0" fontId="3" fillId="0" borderId="50" xfId="66" applyFont="1" applyBorder="1" applyAlignment="1" applyProtection="1">
      <alignment horizontal="centerContinuous" vertical="center" wrapText="1"/>
      <protection/>
    </xf>
    <xf numFmtId="49" fontId="4" fillId="35" borderId="15" xfId="66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66" applyFont="1" applyBorder="1" applyAlignment="1" applyProtection="1">
      <alignment horizontal="right"/>
      <protection/>
    </xf>
    <xf numFmtId="49" fontId="4" fillId="35" borderId="15" xfId="66" applyNumberFormat="1" applyFont="1" applyFill="1" applyBorder="1" applyProtection="1">
      <alignment/>
      <protection locked="0"/>
    </xf>
    <xf numFmtId="0" fontId="4" fillId="35" borderId="15" xfId="66" applyNumberFormat="1" applyFont="1" applyFill="1" applyBorder="1" applyAlignment="1" applyProtection="1">
      <alignment horizontal="left" vertical="center" wrapText="1"/>
      <protection locked="0"/>
    </xf>
    <xf numFmtId="0" fontId="4" fillId="0" borderId="27" xfId="66" applyFont="1" applyBorder="1" applyAlignment="1" applyProtection="1">
      <alignment horizontal="right"/>
      <protection/>
    </xf>
    <xf numFmtId="49" fontId="4" fillId="35" borderId="22" xfId="66" applyNumberFormat="1" applyFont="1" applyFill="1" applyBorder="1" applyProtection="1">
      <alignment/>
      <protection locked="0"/>
    </xf>
    <xf numFmtId="0" fontId="3" fillId="0" borderId="49" xfId="66" applyFont="1" applyBorder="1" applyAlignment="1" applyProtection="1">
      <alignment horizontal="centerContinuous" vertical="center" wrapText="1"/>
      <protection/>
    </xf>
    <xf numFmtId="0" fontId="69" fillId="0" borderId="29" xfId="66" applyFont="1" applyBorder="1" applyAlignment="1" applyProtection="1">
      <alignment horizontal="centerContinuous" vertical="center" wrapText="1"/>
      <protection/>
    </xf>
    <xf numFmtId="0" fontId="4" fillId="0" borderId="52" xfId="66" applyFont="1" applyBorder="1" applyAlignment="1" applyProtection="1">
      <alignment horizontal="centerContinuous" vertical="center" wrapText="1"/>
      <protection/>
    </xf>
    <xf numFmtId="49" fontId="69" fillId="0" borderId="29" xfId="66" applyNumberFormat="1" applyFont="1" applyFill="1" applyBorder="1" applyAlignment="1" applyProtection="1">
      <alignment horizontal="centerContinuous"/>
      <protection/>
    </xf>
    <xf numFmtId="0" fontId="66" fillId="0" borderId="29" xfId="0" applyFont="1" applyBorder="1" applyAlignment="1" applyProtection="1">
      <alignment/>
      <protection/>
    </xf>
    <xf numFmtId="0" fontId="66" fillId="0" borderId="53" xfId="0" applyFont="1" applyBorder="1" applyAlignment="1" applyProtection="1">
      <alignment/>
      <protection/>
    </xf>
    <xf numFmtId="0" fontId="4" fillId="0" borderId="54" xfId="66" applyFont="1" applyFill="1" applyBorder="1" applyAlignment="1" applyProtection="1">
      <alignment horizontal="centerContinuous" vertical="center" wrapText="1"/>
      <protection/>
    </xf>
    <xf numFmtId="14" fontId="4" fillId="0" borderId="52" xfId="66" applyNumberFormat="1" applyFont="1" applyBorder="1" applyAlignment="1" applyProtection="1">
      <alignment horizontal="centerContinuous" vertical="center" wrapText="1"/>
      <protection/>
    </xf>
    <xf numFmtId="0" fontId="4" fillId="0" borderId="14" xfId="61" applyFont="1" applyBorder="1" applyProtection="1">
      <alignment/>
      <protection/>
    </xf>
    <xf numFmtId="49" fontId="4" fillId="35" borderId="14" xfId="66" applyNumberFormat="1" applyFont="1" applyFill="1" applyBorder="1" applyProtection="1">
      <alignment/>
      <protection locked="0"/>
    </xf>
    <xf numFmtId="49" fontId="70" fillId="35" borderId="31" xfId="54" applyNumberFormat="1" applyFont="1" applyFill="1" applyBorder="1" applyAlignment="1" applyProtection="1">
      <alignment/>
      <protection locked="0"/>
    </xf>
    <xf numFmtId="49" fontId="70" fillId="35" borderId="44" xfId="54" applyNumberFormat="1" applyFont="1" applyFill="1" applyBorder="1" applyAlignment="1" applyProtection="1">
      <alignment/>
      <protection locked="0"/>
    </xf>
    <xf numFmtId="49" fontId="70" fillId="35" borderId="14" xfId="54" applyNumberFormat="1" applyFont="1" applyFill="1" applyBorder="1" applyAlignment="1" applyProtection="1">
      <alignment/>
      <protection locked="0"/>
    </xf>
    <xf numFmtId="3" fontId="3" fillId="35" borderId="15" xfId="62" applyNumberFormat="1" applyFont="1" applyFill="1" applyBorder="1" applyAlignment="1" applyProtection="1">
      <alignment vertical="top"/>
      <protection locked="0"/>
    </xf>
    <xf numFmtId="49" fontId="8" fillId="34" borderId="55" xfId="62" applyNumberFormat="1" applyFont="1" applyFill="1" applyBorder="1" applyAlignment="1" applyProtection="1">
      <alignment vertical="center" wrapText="1"/>
      <protection/>
    </xf>
    <xf numFmtId="49" fontId="3" fillId="0" borderId="56" xfId="62" applyNumberFormat="1" applyFont="1" applyBorder="1" applyAlignment="1" applyProtection="1">
      <alignment horizontal="right" vertical="center" wrapText="1"/>
      <protection/>
    </xf>
    <xf numFmtId="3" fontId="3" fillId="35" borderId="11" xfId="62" applyNumberFormat="1" applyFont="1" applyFill="1" applyBorder="1" applyAlignment="1" applyProtection="1">
      <alignment vertical="top"/>
      <protection locked="0"/>
    </xf>
    <xf numFmtId="3" fontId="3" fillId="35" borderId="12" xfId="62" applyNumberFormat="1" applyFont="1" applyFill="1" applyBorder="1" applyAlignment="1" applyProtection="1">
      <alignment vertical="top"/>
      <protection locked="0"/>
    </xf>
    <xf numFmtId="3" fontId="10" fillId="0" borderId="16" xfId="64" applyNumberFormat="1" applyFont="1" applyBorder="1" applyAlignment="1" applyProtection="1">
      <alignment vertical="center"/>
      <protection/>
    </xf>
    <xf numFmtId="3" fontId="10" fillId="0" borderId="17" xfId="64" applyNumberFormat="1" applyFont="1" applyBorder="1" applyAlignment="1" applyProtection="1">
      <alignment vertical="center"/>
      <protection/>
    </xf>
    <xf numFmtId="3" fontId="4" fillId="0" borderId="11" xfId="64" applyNumberFormat="1" applyFont="1" applyBorder="1" applyAlignment="1" applyProtection="1">
      <alignment vertical="center"/>
      <protection/>
    </xf>
    <xf numFmtId="3" fontId="4" fillId="0" borderId="12" xfId="64" applyNumberFormat="1" applyFont="1" applyBorder="1" applyAlignment="1" applyProtection="1">
      <alignment vertical="center"/>
      <protection/>
    </xf>
    <xf numFmtId="0" fontId="71" fillId="0" borderId="0" xfId="0" applyFont="1" applyAlignment="1">
      <alignment/>
    </xf>
    <xf numFmtId="14" fontId="3" fillId="37" borderId="0" xfId="62" applyNumberFormat="1" applyFont="1" applyFill="1" applyBorder="1" applyAlignment="1" applyProtection="1">
      <alignment horizontal="left" vertical="center"/>
      <protection/>
    </xf>
    <xf numFmtId="0" fontId="22" fillId="37" borderId="57" xfId="62" applyFont="1" applyFill="1" applyBorder="1" applyAlignment="1" applyProtection="1">
      <alignment horizontal="right" vertical="center" wrapText="1"/>
      <protection/>
    </xf>
    <xf numFmtId="0" fontId="22" fillId="37" borderId="0" xfId="62" applyFont="1" applyFill="1" applyBorder="1" applyAlignment="1" applyProtection="1">
      <alignment horizontal="right" vertical="center" wrapText="1"/>
      <protection/>
    </xf>
    <xf numFmtId="0" fontId="4" fillId="37" borderId="0" xfId="62" applyFont="1" applyFill="1" applyAlignment="1" applyProtection="1">
      <alignment horizontal="right" vertical="center" wrapText="1"/>
      <protection/>
    </xf>
    <xf numFmtId="0" fontId="23" fillId="0" borderId="52" xfId="66" applyFont="1" applyFill="1" applyBorder="1" applyAlignment="1" applyProtection="1">
      <alignment horizontal="centerContinuous" vertical="center" wrapText="1"/>
      <protection/>
    </xf>
    <xf numFmtId="168" fontId="4" fillId="37" borderId="0" xfId="62" applyNumberFormat="1" applyFont="1" applyFill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14" fillId="37" borderId="0" xfId="63" applyFont="1" applyFill="1" applyAlignment="1" applyProtection="1">
      <alignment horizontal="left" wrapText="1"/>
      <protection/>
    </xf>
    <xf numFmtId="0" fontId="4" fillId="37" borderId="0" xfId="62" applyFont="1" applyFill="1" applyAlignment="1" applyProtection="1">
      <alignment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peeva\Downloads\Forma_KFN_6mes_SOPHARMA_30_09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batgroup.com/" TargetMode="External" /><Relationship Id="rId2" Type="http://schemas.openxmlformats.org/officeDocument/2006/relationships/hyperlink" Target="mailto:investorrelations@monbat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="80" zoomScaleNormal="80" zoomScalePageLayoutView="0" workbookViewId="0" topLeftCell="A1">
      <selection activeCell="B14" sqref="B14"/>
    </sheetView>
  </sheetViews>
  <sheetFormatPr defaultColWidth="8.875" defaultRowHeight="15.75"/>
  <cols>
    <col min="1" max="1" width="24.375" style="1" customWidth="1"/>
    <col min="2" max="2" width="103.625" style="1" customWidth="1"/>
    <col min="3" max="16" width="8.875" style="384" customWidth="1"/>
    <col min="17" max="16384" width="8.875" style="1" customWidth="1"/>
  </cols>
  <sheetData>
    <row r="1" spans="1:2" ht="15.75">
      <c r="A1" s="411"/>
      <c r="B1" s="427" t="s">
        <v>576</v>
      </c>
    </row>
    <row r="2" spans="1:2" ht="15.75">
      <c r="A2" s="428"/>
      <c r="B2" s="434">
        <v>43190</v>
      </c>
    </row>
    <row r="3" spans="1:2" ht="18.75">
      <c r="A3" s="430"/>
      <c r="B3" s="454" t="s">
        <v>572</v>
      </c>
    </row>
    <row r="4" spans="1:2" ht="15.75">
      <c r="A4" s="431"/>
      <c r="B4" s="429"/>
    </row>
    <row r="5" spans="1:2" ht="16.5" thickBot="1">
      <c r="A5" s="432"/>
      <c r="B5" s="433"/>
    </row>
    <row r="6" ht="16.5" thickBot="1"/>
    <row r="7" spans="1:2" ht="15.75">
      <c r="A7" s="411"/>
      <c r="B7" s="412"/>
    </row>
    <row r="8" spans="1:2" ht="15.75">
      <c r="A8" s="413"/>
      <c r="B8" s="414" t="s">
        <v>249</v>
      </c>
    </row>
    <row r="9" spans="1:2" ht="15.75">
      <c r="A9" s="415" t="s">
        <v>250</v>
      </c>
      <c r="B9" s="416">
        <v>43101</v>
      </c>
    </row>
    <row r="10" spans="1:2" ht="15.75">
      <c r="A10" s="415" t="s">
        <v>251</v>
      </c>
      <c r="B10" s="416">
        <v>43373</v>
      </c>
    </row>
    <row r="11" spans="1:2" ht="15.75">
      <c r="A11" s="415" t="s">
        <v>252</v>
      </c>
      <c r="B11" s="416">
        <v>43402</v>
      </c>
    </row>
    <row r="12" spans="1:2" ht="15.75">
      <c r="A12" s="417"/>
      <c r="B12" s="418"/>
    </row>
    <row r="13" spans="1:2" ht="15.75">
      <c r="A13" s="419"/>
      <c r="B13" s="420" t="s">
        <v>253</v>
      </c>
    </row>
    <row r="14" spans="1:2" ht="15.75">
      <c r="A14" s="415" t="s">
        <v>254</v>
      </c>
      <c r="B14" s="449" t="s">
        <v>583</v>
      </c>
    </row>
    <row r="15" spans="1:2" ht="15.75">
      <c r="A15" s="422" t="s">
        <v>255</v>
      </c>
      <c r="B15" s="423" t="s">
        <v>256</v>
      </c>
    </row>
    <row r="16" spans="1:2" ht="15.75">
      <c r="A16" s="415" t="s">
        <v>268</v>
      </c>
      <c r="B16" s="424" t="s">
        <v>577</v>
      </c>
    </row>
    <row r="17" spans="1:2" ht="15.75">
      <c r="A17" s="415" t="s">
        <v>257</v>
      </c>
      <c r="B17" s="421" t="s">
        <v>584</v>
      </c>
    </row>
    <row r="18" spans="1:2" ht="15.75">
      <c r="A18" s="415" t="s">
        <v>258</v>
      </c>
      <c r="B18" s="421" t="s">
        <v>585</v>
      </c>
    </row>
    <row r="19" spans="1:2" ht="15.75">
      <c r="A19" s="415" t="s">
        <v>259</v>
      </c>
      <c r="B19" s="421" t="s">
        <v>587</v>
      </c>
    </row>
    <row r="20" spans="1:2" ht="15.75">
      <c r="A20" s="415" t="s">
        <v>260</v>
      </c>
      <c r="B20" s="421" t="s">
        <v>586</v>
      </c>
    </row>
    <row r="21" spans="1:2" ht="15.75">
      <c r="A21" s="422" t="s">
        <v>261</v>
      </c>
      <c r="B21" s="436" t="s">
        <v>578</v>
      </c>
    </row>
    <row r="22" spans="1:2" ht="15.75">
      <c r="A22" s="422" t="s">
        <v>262</v>
      </c>
      <c r="B22" s="436" t="s">
        <v>579</v>
      </c>
    </row>
    <row r="23" spans="1:2" ht="15.75">
      <c r="A23" s="422" t="s">
        <v>0</v>
      </c>
      <c r="B23" s="437" t="s">
        <v>580</v>
      </c>
    </row>
    <row r="24" spans="1:2" ht="15.75">
      <c r="A24" s="422" t="s">
        <v>263</v>
      </c>
      <c r="B24" s="438" t="s">
        <v>581</v>
      </c>
    </row>
    <row r="25" spans="1:2" ht="15.75">
      <c r="A25" s="415" t="s">
        <v>264</v>
      </c>
      <c r="B25" s="439" t="s">
        <v>582</v>
      </c>
    </row>
    <row r="26" spans="1:2" ht="15.75">
      <c r="A26" s="422" t="s">
        <v>265</v>
      </c>
      <c r="B26" s="423" t="s">
        <v>607</v>
      </c>
    </row>
    <row r="27" spans="1:2" ht="16.5" thickBot="1">
      <c r="A27" s="425" t="s">
        <v>266</v>
      </c>
      <c r="B27" s="426" t="s">
        <v>588</v>
      </c>
    </row>
    <row r="28" s="384" customFormat="1" ht="15.75"/>
    <row r="29" s="384" customFormat="1" ht="15.75"/>
    <row r="30" s="384" customFormat="1" ht="15.75"/>
    <row r="31" s="384" customFormat="1" ht="15.75"/>
    <row r="32" s="384" customFormat="1" ht="15.75"/>
    <row r="33" s="384" customFormat="1" ht="15.75"/>
    <row r="34" s="384" customFormat="1" ht="15.75"/>
    <row r="35" s="384" customFormat="1" ht="15.75"/>
    <row r="36" s="384" customFormat="1" ht="15.75"/>
    <row r="37" s="384" customFormat="1" ht="15.75"/>
    <row r="38" s="384" customFormat="1" ht="15.75"/>
    <row r="39" s="384" customFormat="1" ht="15.75"/>
    <row r="40" s="384" customFormat="1" ht="15.75"/>
    <row r="41" s="384" customFormat="1" ht="15.75"/>
    <row r="42" s="384" customFormat="1" ht="15.75"/>
    <row r="43" s="384" customFormat="1" ht="15.75"/>
    <row r="44" s="384" customFormat="1" ht="15.75"/>
    <row r="45" s="384" customFormat="1" ht="15.75"/>
    <row r="46" s="384" customFormat="1" ht="15.75"/>
    <row r="47" s="384" customFormat="1" ht="15.75"/>
    <row r="48" s="384" customFormat="1" ht="15.75"/>
    <row r="49" s="384" customFormat="1" ht="15.75"/>
    <row r="50" s="384" customFormat="1" ht="15.75"/>
    <row r="51" s="384" customFormat="1" ht="15.75"/>
    <row r="52" s="384" customFormat="1" ht="15.75"/>
    <row r="53" s="384" customFormat="1" ht="15.75"/>
    <row r="54" s="384" customFormat="1" ht="15.75"/>
    <row r="55" s="384" customFormat="1" ht="15.75"/>
    <row r="56" s="384" customFormat="1" ht="15.75"/>
    <row r="57" s="384" customFormat="1" ht="15.75"/>
    <row r="58" s="384" customFormat="1" ht="15.75"/>
    <row r="59" s="384" customFormat="1" ht="15.75"/>
    <row r="60" s="384" customFormat="1" ht="15.75"/>
    <row r="61" s="384" customFormat="1" ht="15.75"/>
    <row r="62" s="384" customFormat="1" ht="15.75"/>
    <row r="63" s="384" customFormat="1" ht="15.75"/>
    <row r="64" s="384" customFormat="1" ht="15.75"/>
    <row r="65" s="384" customFormat="1" ht="15.75"/>
    <row r="66" s="384" customFormat="1" ht="15.75"/>
    <row r="67" s="384" customFormat="1" ht="15.75"/>
    <row r="68" s="384" customFormat="1" ht="15.75"/>
    <row r="69" s="384" customFormat="1" ht="15.75"/>
    <row r="70" s="384" customFormat="1" ht="15.75"/>
    <row r="71" s="384" customFormat="1" ht="15.75"/>
    <row r="72" s="384" customFormat="1" ht="15.75"/>
    <row r="73" s="384" customFormat="1" ht="15.75"/>
    <row r="74" s="384" customFormat="1" ht="15.75"/>
    <row r="75" s="384" customFormat="1" ht="15.75"/>
    <row r="76" s="384" customFormat="1" ht="15.75"/>
    <row r="77" s="384" customFormat="1" ht="15.75"/>
    <row r="78" s="384" customFormat="1" ht="15.75"/>
    <row r="79" s="384" customFormat="1" ht="15.75"/>
    <row r="80" s="384" customFormat="1" ht="15.75"/>
    <row r="81" s="384" customFormat="1" ht="15.75"/>
    <row r="82" s="384" customFormat="1" ht="15.75"/>
    <row r="83" s="384" customFormat="1" ht="15.75"/>
    <row r="84" s="384" customFormat="1" ht="15.75"/>
    <row r="85" s="384" customFormat="1" ht="15.75"/>
    <row r="86" s="384" customFormat="1" ht="15.75"/>
    <row r="87" s="384" customFormat="1" ht="15.75"/>
    <row r="88" s="384" customFormat="1" ht="15.75"/>
    <row r="89" s="384" customFormat="1" ht="15.75"/>
    <row r="90" s="384" customFormat="1" ht="15.75"/>
    <row r="91" s="384" customFormat="1" ht="15.75"/>
    <row r="92" s="384" customFormat="1" ht="15.75"/>
    <row r="93" s="384" customFormat="1" ht="15.75"/>
    <row r="94" s="384" customFormat="1" ht="15.75"/>
    <row r="95" s="384" customFormat="1" ht="15.75"/>
    <row r="96" s="384" customFormat="1" ht="15.75"/>
    <row r="97" s="384" customFormat="1" ht="15.75"/>
    <row r="98" s="384" customFormat="1" ht="15.75"/>
    <row r="99" s="384" customFormat="1" ht="15.75"/>
    <row r="100" s="384" customFormat="1" ht="15.75"/>
    <row r="101" s="384" customFormat="1" ht="15.75"/>
    <row r="102" s="384" customFormat="1" ht="15.75"/>
    <row r="103" s="384" customFormat="1" ht="15.75"/>
    <row r="104" s="384" customFormat="1" ht="15.75"/>
    <row r="105" s="384" customFormat="1" ht="15.75"/>
    <row r="106" s="384" customFormat="1" ht="15.75"/>
    <row r="107" s="384" customFormat="1" ht="15.75"/>
    <row r="108" s="384" customFormat="1" ht="15.75"/>
    <row r="109" s="384" customFormat="1" ht="15.75"/>
    <row r="110" s="384" customFormat="1" ht="15.75"/>
    <row r="111" s="384" customFormat="1" ht="15.75"/>
    <row r="112" s="384" customFormat="1" ht="15.75"/>
    <row r="113" s="384" customFormat="1" ht="15.75"/>
    <row r="114" s="384" customFormat="1" ht="15.75"/>
    <row r="115" s="384" customFormat="1" ht="15.75"/>
    <row r="116" s="384" customFormat="1" ht="15.75"/>
    <row r="117" s="384" customFormat="1" ht="15.75"/>
    <row r="118" s="384" customFormat="1" ht="15.75"/>
    <row r="119" s="384" customFormat="1" ht="15.75"/>
    <row r="120" s="384" customFormat="1" ht="15.75"/>
    <row r="121" s="384" customFormat="1" ht="15.75"/>
    <row r="122" s="384" customFormat="1" ht="15.75"/>
    <row r="123" s="384" customFormat="1" ht="15.75"/>
    <row r="124" s="384" customFormat="1" ht="15.75"/>
    <row r="125" s="384" customFormat="1" ht="15.75"/>
    <row r="126" s="384" customFormat="1" ht="15.75"/>
    <row r="127" s="384" customFormat="1" ht="15.75"/>
    <row r="128" s="384" customFormat="1" ht="15.75"/>
    <row r="129" s="384" customFormat="1" ht="15.75"/>
    <row r="130" s="384" customFormat="1" ht="15.75"/>
    <row r="131" s="384" customFormat="1" ht="15.75"/>
    <row r="132" s="384" customFormat="1" ht="15.75"/>
    <row r="133" s="384" customFormat="1" ht="15.75"/>
    <row r="134" s="384" customFormat="1" ht="15.75"/>
    <row r="135" s="384" customFormat="1" ht="15.75"/>
    <row r="136" s="384" customFormat="1" ht="15.75"/>
    <row r="137" s="384" customFormat="1" ht="15.75"/>
    <row r="138" s="384" customFormat="1" ht="15.75"/>
    <row r="139" s="384" customFormat="1" ht="15.75"/>
    <row r="140" s="384" customFormat="1" ht="15.75"/>
    <row r="141" s="384" customFormat="1" ht="15.75"/>
    <row r="142" s="384" customFormat="1" ht="15.75"/>
    <row r="143" s="384" customFormat="1" ht="15.75"/>
    <row r="144" s="384" customFormat="1" ht="15.75"/>
    <row r="145" s="384" customFormat="1" ht="15.75"/>
    <row r="146" s="384" customFormat="1" ht="15.75"/>
    <row r="147" s="384" customFormat="1" ht="15.75"/>
    <row r="148" s="384" customFormat="1" ht="15.75"/>
    <row r="149" s="384" customFormat="1" ht="15.75"/>
    <row r="150" s="384" customFormat="1" ht="15.75"/>
    <row r="151" s="384" customFormat="1" ht="15.75"/>
    <row r="152" s="384" customFormat="1" ht="15.75"/>
    <row r="153" s="384" customFormat="1" ht="15.75"/>
    <row r="154" s="384" customFormat="1" ht="15.75"/>
    <row r="155" s="384" customFormat="1" ht="15.75"/>
    <row r="156" s="384" customFormat="1" ht="15.75"/>
    <row r="157" s="384" customFormat="1" ht="15.75"/>
    <row r="158" s="384" customFormat="1" ht="15.75"/>
    <row r="159" s="384" customFormat="1" ht="15.75"/>
    <row r="160" s="384" customFormat="1" ht="15.75"/>
    <row r="161" s="384" customFormat="1" ht="15.75"/>
    <row r="162" s="384" customFormat="1" ht="15.75"/>
    <row r="163" s="384" customFormat="1" ht="15.75"/>
    <row r="164" s="384" customFormat="1" ht="15.75"/>
    <row r="165" s="384" customFormat="1" ht="15.75"/>
    <row r="166" s="384" customFormat="1" ht="15.75"/>
    <row r="167" s="384" customFormat="1" ht="15.75"/>
    <row r="168" s="384" customFormat="1" ht="15.75"/>
    <row r="169" s="384" customFormat="1" ht="15.75"/>
    <row r="170" s="384" customFormat="1" ht="15.75"/>
    <row r="171" s="384" customFormat="1" ht="15.75"/>
    <row r="172" s="384" customFormat="1" ht="15.75"/>
    <row r="173" s="384" customFormat="1" ht="15.75"/>
    <row r="174" s="384" customFormat="1" ht="15.75"/>
    <row r="175" s="384" customFormat="1" ht="15.75"/>
    <row r="176" s="384" customFormat="1" ht="15.75"/>
    <row r="177" s="384" customFormat="1" ht="15.75"/>
    <row r="178" s="384" customFormat="1" ht="15.75"/>
    <row r="179" s="384" customFormat="1" ht="15.75"/>
    <row r="180" s="384" customFormat="1" ht="15.75"/>
    <row r="181" s="384" customFormat="1" ht="15.75"/>
    <row r="182" s="384" customFormat="1" ht="15.75"/>
    <row r="183" s="384" customFormat="1" ht="15.75"/>
    <row r="184" s="384" customFormat="1" ht="15.75"/>
    <row r="185" s="384" customFormat="1" ht="15.75"/>
    <row r="186" s="384" customFormat="1" ht="15.75"/>
    <row r="187" s="384" customFormat="1" ht="15.75"/>
    <row r="188" s="384" customFormat="1" ht="15.75"/>
    <row r="189" s="384" customFormat="1" ht="15.75"/>
    <row r="190" s="384" customFormat="1" ht="15.75"/>
    <row r="191" s="384" customFormat="1" ht="15.75"/>
    <row r="192" s="384" customFormat="1" ht="15.75"/>
    <row r="193" s="384" customFormat="1" ht="15.75"/>
    <row r="194" s="384" customFormat="1" ht="15.75"/>
    <row r="195" s="384" customFormat="1" ht="15.75"/>
    <row r="196" s="384" customFormat="1" ht="15.75"/>
    <row r="197" s="384" customFormat="1" ht="15.75"/>
    <row r="198" s="384" customFormat="1" ht="15.75"/>
    <row r="199" s="384" customFormat="1" ht="15.75"/>
    <row r="200" s="384" customFormat="1" ht="15.75"/>
    <row r="201" s="384" customFormat="1" ht="15.75"/>
    <row r="202" s="384" customFormat="1" ht="15.75"/>
    <row r="203" s="384" customFormat="1" ht="15.75"/>
    <row r="204" s="384" customFormat="1" ht="15.75"/>
    <row r="205" s="384" customFormat="1" ht="15.75"/>
    <row r="206" s="384" customFormat="1" ht="15.75"/>
    <row r="207" s="384" customFormat="1" ht="15.75"/>
    <row r="208" s="384" customFormat="1" ht="15.75"/>
    <row r="209" s="384" customFormat="1" ht="15.75"/>
    <row r="210" s="384" customFormat="1" ht="15.75"/>
    <row r="211" s="384" customFormat="1" ht="15.75"/>
    <row r="212" s="384" customFormat="1" ht="15.75"/>
    <row r="213" s="384" customFormat="1" ht="15.75"/>
    <row r="214" s="384" customFormat="1" ht="15.75"/>
    <row r="215" s="384" customFormat="1" ht="15.75"/>
    <row r="216" s="384" customFormat="1" ht="15.75"/>
    <row r="217" s="384" customFormat="1" ht="15.75"/>
    <row r="218" s="384" customFormat="1" ht="15.75"/>
    <row r="219" s="384" customFormat="1" ht="15.75"/>
    <row r="220" s="384" customFormat="1" ht="15.75"/>
    <row r="221" s="384" customFormat="1" ht="15.75"/>
    <row r="222" s="384" customFormat="1" ht="15.75"/>
    <row r="223" s="384" customFormat="1" ht="15.75"/>
    <row r="224" s="384" customFormat="1" ht="15.75"/>
    <row r="225" s="384" customFormat="1" ht="15.75"/>
    <row r="226" s="384" customFormat="1" ht="15.75"/>
    <row r="227" s="384" customFormat="1" ht="15.75"/>
    <row r="228" s="384" customFormat="1" ht="15.75"/>
    <row r="229" s="384" customFormat="1" ht="15.75"/>
    <row r="230" s="384" customFormat="1" ht="15.75"/>
    <row r="231" s="384" customFormat="1" ht="15.75"/>
    <row r="232" s="384" customFormat="1" ht="15.75"/>
  </sheetData>
  <sheetProtection/>
  <hyperlinks>
    <hyperlink ref="B24" r:id="rId1" display="www.monbatgroup.com"/>
    <hyperlink ref="B23" r:id="rId2" display="investorrelations@monbat.co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75" zoomScaleNormal="75" zoomScalePageLayoutView="0" workbookViewId="0" topLeftCell="A58">
      <selection activeCell="C95" sqref="C95"/>
    </sheetView>
  </sheetViews>
  <sheetFormatPr defaultColWidth="9.375" defaultRowHeight="15.75"/>
  <cols>
    <col min="1" max="1" width="70.625" style="70" customWidth="1"/>
    <col min="2" max="2" width="10.625" style="70" customWidth="1"/>
    <col min="3" max="4" width="15.625" style="70" customWidth="1"/>
    <col min="5" max="5" width="70.625" style="70" customWidth="1"/>
    <col min="6" max="6" width="10.625" style="69" customWidth="1"/>
    <col min="7" max="7" width="15.625" style="70" customWidth="1"/>
    <col min="8" max="8" width="15.625" style="4" customWidth="1"/>
    <col min="9" max="9" width="3.50390625" style="228" customWidth="1"/>
    <col min="10" max="17" width="9.375" style="228" customWidth="1"/>
    <col min="18" max="16384" width="9.375" style="4" customWidth="1"/>
  </cols>
  <sheetData>
    <row r="1" spans="1:8" s="235" customFormat="1" ht="15.75">
      <c r="A1" s="218" t="s">
        <v>267</v>
      </c>
      <c r="B1" s="372"/>
      <c r="C1" s="372"/>
      <c r="D1" s="372"/>
      <c r="H1" s="219"/>
    </row>
    <row r="2" spans="1:8" s="235" customFormat="1" ht="15.75">
      <c r="A2" s="219" t="s">
        <v>573</v>
      </c>
      <c r="B2" s="237"/>
      <c r="C2" s="237"/>
      <c r="D2" s="237"/>
      <c r="E2" s="380"/>
      <c r="F2" s="385"/>
      <c r="G2" s="386"/>
      <c r="H2" s="386"/>
    </row>
    <row r="3" spans="1:8" s="235" customFormat="1" ht="15.75">
      <c r="A3" s="220"/>
      <c r="B3" s="236"/>
      <c r="C3" s="236"/>
      <c r="D3" s="236"/>
      <c r="E3" s="266"/>
      <c r="F3" s="262"/>
      <c r="G3" s="387"/>
      <c r="H3" s="387"/>
    </row>
    <row r="4" spans="1:8" s="235" customFormat="1" ht="15.75">
      <c r="A4" s="221" t="s">
        <v>589</v>
      </c>
      <c r="B4" s="268" t="str">
        <f>Title!B14</f>
        <v>Stara Planina Hold Plc</v>
      </c>
      <c r="C4" s="236"/>
      <c r="D4" s="236"/>
      <c r="H4" s="386"/>
    </row>
    <row r="5" spans="1:8" s="235" customFormat="1" ht="15.75">
      <c r="A5" s="221" t="s">
        <v>268</v>
      </c>
      <c r="B5" s="392" t="str">
        <f>Title!B16</f>
        <v>121227995</v>
      </c>
      <c r="C5" s="378"/>
      <c r="D5" s="237"/>
      <c r="H5" s="388"/>
    </row>
    <row r="6" spans="1:8" s="235" customFormat="1" ht="15.75">
      <c r="A6" s="221" t="s">
        <v>590</v>
      </c>
      <c r="B6" s="450">
        <f>Title!B10</f>
        <v>43373</v>
      </c>
      <c r="C6" s="378"/>
      <c r="D6" s="237"/>
      <c r="H6" s="389"/>
    </row>
    <row r="7" spans="1:8" s="235" customFormat="1" ht="16.5" thickBot="1">
      <c r="A7" s="390"/>
      <c r="B7" s="390"/>
      <c r="C7" s="407"/>
      <c r="D7" s="408"/>
      <c r="E7" s="391"/>
      <c r="F7" s="390"/>
      <c r="G7" s="409"/>
      <c r="H7" s="389" t="s">
        <v>570</v>
      </c>
    </row>
    <row r="8" spans="1:8" ht="15.75">
      <c r="A8" s="2" t="s">
        <v>269</v>
      </c>
      <c r="B8" s="3" t="s">
        <v>270</v>
      </c>
      <c r="C8" s="193" t="s">
        <v>271</v>
      </c>
      <c r="D8" s="238" t="s">
        <v>272</v>
      </c>
      <c r="E8" s="317" t="s">
        <v>273</v>
      </c>
      <c r="F8" s="3" t="s">
        <v>270</v>
      </c>
      <c r="G8" s="193" t="s">
        <v>271</v>
      </c>
      <c r="H8" s="238" t="s">
        <v>272</v>
      </c>
    </row>
    <row r="9" spans="1:8" ht="16.5" thickBot="1">
      <c r="A9" s="345" t="s">
        <v>1</v>
      </c>
      <c r="B9" s="319" t="s">
        <v>2</v>
      </c>
      <c r="C9" s="319">
        <v>1</v>
      </c>
      <c r="D9" s="320">
        <v>2</v>
      </c>
      <c r="E9" s="318" t="s">
        <v>1</v>
      </c>
      <c r="F9" s="319" t="s">
        <v>2</v>
      </c>
      <c r="G9" s="319">
        <v>1</v>
      </c>
      <c r="H9" s="320">
        <v>2</v>
      </c>
    </row>
    <row r="10" spans="1:8" ht="15.75">
      <c r="A10" s="194" t="s">
        <v>274</v>
      </c>
      <c r="B10" s="344"/>
      <c r="C10" s="5"/>
      <c r="D10" s="6"/>
      <c r="E10" s="323" t="s">
        <v>353</v>
      </c>
      <c r="F10" s="7"/>
      <c r="G10" s="8"/>
      <c r="H10" s="9"/>
    </row>
    <row r="11" spans="1:8" ht="15.75">
      <c r="A11" s="17" t="s">
        <v>275</v>
      </c>
      <c r="B11" s="11"/>
      <c r="C11" s="12"/>
      <c r="D11" s="13"/>
      <c r="E11" s="17" t="s">
        <v>354</v>
      </c>
      <c r="F11" s="14"/>
      <c r="G11" s="15"/>
      <c r="H11" s="16"/>
    </row>
    <row r="12" spans="1:8" ht="15.75">
      <c r="A12" s="17" t="s">
        <v>276</v>
      </c>
      <c r="B12" s="18" t="s">
        <v>3</v>
      </c>
      <c r="C12" s="19"/>
      <c r="D12" s="20"/>
      <c r="E12" s="17" t="s">
        <v>355</v>
      </c>
      <c r="F12" s="21" t="s">
        <v>4</v>
      </c>
      <c r="G12" s="20">
        <v>21000</v>
      </c>
      <c r="H12" s="20">
        <v>21000</v>
      </c>
    </row>
    <row r="13" spans="1:8" ht="15.75">
      <c r="A13" s="17" t="s">
        <v>277</v>
      </c>
      <c r="B13" s="18" t="s">
        <v>5</v>
      </c>
      <c r="C13" s="19"/>
      <c r="D13" s="20"/>
      <c r="E13" s="17" t="s">
        <v>356</v>
      </c>
      <c r="F13" s="21" t="s">
        <v>6</v>
      </c>
      <c r="G13" s="20">
        <v>21000</v>
      </c>
      <c r="H13" s="20">
        <v>21000</v>
      </c>
    </row>
    <row r="14" spans="1:8" ht="15.75">
      <c r="A14" s="17" t="s">
        <v>278</v>
      </c>
      <c r="B14" s="18" t="s">
        <v>7</v>
      </c>
      <c r="C14" s="19">
        <v>1</v>
      </c>
      <c r="D14" s="19">
        <v>1</v>
      </c>
      <c r="E14" s="17" t="s">
        <v>357</v>
      </c>
      <c r="F14" s="21" t="s">
        <v>8</v>
      </c>
      <c r="G14" s="19"/>
      <c r="H14" s="19"/>
    </row>
    <row r="15" spans="1:8" ht="15.75">
      <c r="A15" s="17" t="s">
        <v>279</v>
      </c>
      <c r="B15" s="18" t="s">
        <v>9</v>
      </c>
      <c r="C15" s="19"/>
      <c r="D15" s="19"/>
      <c r="E15" s="324" t="s">
        <v>358</v>
      </c>
      <c r="F15" s="21" t="s">
        <v>10</v>
      </c>
      <c r="G15" s="19">
        <v>-121</v>
      </c>
      <c r="H15" s="19">
        <v>-121</v>
      </c>
    </row>
    <row r="16" spans="1:8" ht="15.75">
      <c r="A16" s="17" t="s">
        <v>280</v>
      </c>
      <c r="B16" s="18" t="s">
        <v>11</v>
      </c>
      <c r="C16" s="19"/>
      <c r="D16" s="19"/>
      <c r="E16" s="324" t="s">
        <v>359</v>
      </c>
      <c r="F16" s="21" t="s">
        <v>12</v>
      </c>
      <c r="G16" s="19"/>
      <c r="H16" s="19"/>
    </row>
    <row r="17" spans="1:8" ht="15.75">
      <c r="A17" s="17" t="s">
        <v>281</v>
      </c>
      <c r="B17" s="22" t="s">
        <v>13</v>
      </c>
      <c r="C17" s="19">
        <v>1</v>
      </c>
      <c r="D17" s="19">
        <v>3</v>
      </c>
      <c r="E17" s="324" t="s">
        <v>360</v>
      </c>
      <c r="F17" s="21" t="s">
        <v>14</v>
      </c>
      <c r="G17" s="19"/>
      <c r="H17" s="20"/>
    </row>
    <row r="18" spans="1:8" ht="15.75">
      <c r="A18" s="17" t="s">
        <v>282</v>
      </c>
      <c r="B18" s="18" t="s">
        <v>15</v>
      </c>
      <c r="C18" s="19"/>
      <c r="D18" s="19"/>
      <c r="E18" s="324" t="s">
        <v>361</v>
      </c>
      <c r="F18" s="23" t="s">
        <v>16</v>
      </c>
      <c r="G18" s="24">
        <f>G12+G15+G16+G17</f>
        <v>20879</v>
      </c>
      <c r="H18" s="25">
        <f>H12+H15+H16+H17</f>
        <v>20879</v>
      </c>
    </row>
    <row r="19" spans="1:8" ht="15.75">
      <c r="A19" s="17" t="s">
        <v>283</v>
      </c>
      <c r="B19" s="18" t="s">
        <v>17</v>
      </c>
      <c r="C19" s="19">
        <v>4</v>
      </c>
      <c r="D19" s="19">
        <v>4</v>
      </c>
      <c r="E19" s="17" t="s">
        <v>362</v>
      </c>
      <c r="F19" s="26"/>
      <c r="G19" s="27"/>
      <c r="H19" s="28"/>
    </row>
    <row r="20" spans="1:8" ht="15.75">
      <c r="A20" s="17" t="s">
        <v>284</v>
      </c>
      <c r="B20" s="29" t="s">
        <v>18</v>
      </c>
      <c r="C20" s="30">
        <f>SUM(C12:C19)</f>
        <v>6</v>
      </c>
      <c r="D20" s="31">
        <f>SUM(D12:D19)</f>
        <v>8</v>
      </c>
      <c r="E20" s="17" t="s">
        <v>363</v>
      </c>
      <c r="F20" s="21" t="s">
        <v>19</v>
      </c>
      <c r="G20" s="19"/>
      <c r="H20" s="20"/>
    </row>
    <row r="21" spans="1:8" ht="15.75">
      <c r="A21" s="17" t="s">
        <v>285</v>
      </c>
      <c r="B21" s="29" t="s">
        <v>20</v>
      </c>
      <c r="C21" s="32"/>
      <c r="D21" s="440"/>
      <c r="E21" s="17" t="s">
        <v>364</v>
      </c>
      <c r="F21" s="21" t="s">
        <v>21</v>
      </c>
      <c r="G21" s="19"/>
      <c r="H21" s="20"/>
    </row>
    <row r="22" spans="1:13" ht="15.75">
      <c r="A22" s="17" t="s">
        <v>286</v>
      </c>
      <c r="B22" s="33" t="s">
        <v>22</v>
      </c>
      <c r="C22" s="32"/>
      <c r="D22" s="440"/>
      <c r="E22" s="325" t="s">
        <v>365</v>
      </c>
      <c r="F22" s="21" t="s">
        <v>23</v>
      </c>
      <c r="G22" s="34">
        <f>SUM(G23:G25)</f>
        <v>9330</v>
      </c>
      <c r="H22" s="35">
        <f>SUM(H23:H25)</f>
        <v>9330</v>
      </c>
      <c r="M22" s="234"/>
    </row>
    <row r="23" spans="1:8" ht="15.75">
      <c r="A23" s="17" t="s">
        <v>287</v>
      </c>
      <c r="B23" s="18"/>
      <c r="C23" s="12"/>
      <c r="D23" s="13"/>
      <c r="E23" s="324" t="s">
        <v>366</v>
      </c>
      <c r="F23" s="21" t="s">
        <v>24</v>
      </c>
      <c r="G23" s="19">
        <v>9330</v>
      </c>
      <c r="H23" s="19">
        <v>9330</v>
      </c>
    </row>
    <row r="24" spans="1:13" ht="15.75">
      <c r="A24" s="17" t="s">
        <v>288</v>
      </c>
      <c r="B24" s="18" t="s">
        <v>25</v>
      </c>
      <c r="C24" s="19"/>
      <c r="D24" s="20"/>
      <c r="E24" s="326" t="s">
        <v>367</v>
      </c>
      <c r="F24" s="21" t="s">
        <v>26</v>
      </c>
      <c r="G24" s="19"/>
      <c r="H24" s="20"/>
      <c r="M24" s="234"/>
    </row>
    <row r="25" spans="1:8" ht="15.75">
      <c r="A25" s="17" t="s">
        <v>289</v>
      </c>
      <c r="B25" s="18" t="s">
        <v>27</v>
      </c>
      <c r="C25" s="19"/>
      <c r="D25" s="20"/>
      <c r="E25" s="17" t="s">
        <v>368</v>
      </c>
      <c r="F25" s="21" t="s">
        <v>28</v>
      </c>
      <c r="G25" s="19"/>
      <c r="H25" s="20"/>
    </row>
    <row r="26" spans="1:13" ht="15.75">
      <c r="A26" s="17" t="s">
        <v>290</v>
      </c>
      <c r="B26" s="18" t="s">
        <v>29</v>
      </c>
      <c r="C26" s="19"/>
      <c r="D26" s="20"/>
      <c r="E26" s="326" t="s">
        <v>369</v>
      </c>
      <c r="F26" s="26" t="s">
        <v>30</v>
      </c>
      <c r="G26" s="30">
        <f>G20+G21+G22</f>
        <v>9330</v>
      </c>
      <c r="H26" s="31">
        <f>H20+H21+H22</f>
        <v>9330</v>
      </c>
      <c r="M26" s="234"/>
    </row>
    <row r="27" spans="1:8" ht="15.75">
      <c r="A27" s="17" t="s">
        <v>291</v>
      </c>
      <c r="B27" s="18" t="s">
        <v>31</v>
      </c>
      <c r="C27" s="19"/>
      <c r="D27" s="20"/>
      <c r="E27" s="17" t="s">
        <v>370</v>
      </c>
      <c r="F27" s="26"/>
      <c r="G27" s="27"/>
      <c r="H27" s="28"/>
    </row>
    <row r="28" spans="1:13" ht="15.75">
      <c r="A28" s="17" t="s">
        <v>292</v>
      </c>
      <c r="B28" s="33" t="s">
        <v>32</v>
      </c>
      <c r="C28" s="30">
        <f>SUM(C24:C27)</f>
        <v>0</v>
      </c>
      <c r="D28" s="31">
        <f>SUM(D24:D27)</f>
        <v>0</v>
      </c>
      <c r="E28" s="326" t="s">
        <v>371</v>
      </c>
      <c r="F28" s="21" t="s">
        <v>33</v>
      </c>
      <c r="G28" s="12">
        <f>SUM(G29:G31)</f>
        <v>2830</v>
      </c>
      <c r="H28" s="13">
        <f>SUM(H29:H31)</f>
        <v>2492</v>
      </c>
      <c r="M28" s="234"/>
    </row>
    <row r="29" spans="1:8" ht="15.75">
      <c r="A29" s="17"/>
      <c r="B29" s="18"/>
      <c r="C29" s="12"/>
      <c r="D29" s="13"/>
      <c r="E29" s="17" t="s">
        <v>372</v>
      </c>
      <c r="F29" s="21" t="s">
        <v>34</v>
      </c>
      <c r="G29" s="19">
        <v>2830</v>
      </c>
      <c r="H29" s="19">
        <v>2492</v>
      </c>
    </row>
    <row r="30" spans="1:13" ht="15.75">
      <c r="A30" s="17" t="s">
        <v>293</v>
      </c>
      <c r="B30" s="18"/>
      <c r="C30" s="12"/>
      <c r="D30" s="13"/>
      <c r="E30" s="325" t="s">
        <v>373</v>
      </c>
      <c r="F30" s="21" t="s">
        <v>35</v>
      </c>
      <c r="G30" s="19"/>
      <c r="H30" s="19"/>
      <c r="M30" s="234"/>
    </row>
    <row r="31" spans="1:8" ht="15.75">
      <c r="A31" s="17" t="s">
        <v>294</v>
      </c>
      <c r="B31" s="18" t="s">
        <v>36</v>
      </c>
      <c r="C31" s="19"/>
      <c r="D31" s="20"/>
      <c r="E31" s="17" t="s">
        <v>374</v>
      </c>
      <c r="F31" s="21" t="s">
        <v>37</v>
      </c>
      <c r="G31" s="19"/>
      <c r="H31" s="19"/>
    </row>
    <row r="32" spans="1:13" ht="15.75">
      <c r="A32" s="17" t="s">
        <v>295</v>
      </c>
      <c r="B32" s="18" t="s">
        <v>38</v>
      </c>
      <c r="C32" s="19"/>
      <c r="D32" s="20"/>
      <c r="E32" s="326" t="s">
        <v>375</v>
      </c>
      <c r="F32" s="21" t="s">
        <v>39</v>
      </c>
      <c r="G32" s="19">
        <v>6024</v>
      </c>
      <c r="H32" s="19">
        <v>5531</v>
      </c>
      <c r="M32" s="234"/>
    </row>
    <row r="33" spans="1:8" ht="15.75">
      <c r="A33" s="17" t="s">
        <v>296</v>
      </c>
      <c r="B33" s="33" t="s">
        <v>40</v>
      </c>
      <c r="C33" s="30">
        <f>C31+C32</f>
        <v>0</v>
      </c>
      <c r="D33" s="31">
        <f>D31+D32</f>
        <v>0</v>
      </c>
      <c r="E33" s="324" t="s">
        <v>376</v>
      </c>
      <c r="F33" s="21" t="s">
        <v>41</v>
      </c>
      <c r="G33" s="19"/>
      <c r="H33" s="20"/>
    </row>
    <row r="34" spans="1:8" ht="15.75">
      <c r="A34" s="17" t="s">
        <v>297</v>
      </c>
      <c r="B34" s="22"/>
      <c r="C34" s="12"/>
      <c r="D34" s="13"/>
      <c r="E34" s="326" t="s">
        <v>377</v>
      </c>
      <c r="F34" s="26" t="s">
        <v>42</v>
      </c>
      <c r="G34" s="30">
        <f>G28+G32+G33</f>
        <v>8854</v>
      </c>
      <c r="H34" s="31">
        <f>H28+H32+H33</f>
        <v>8023</v>
      </c>
    </row>
    <row r="35" spans="1:8" ht="15.75">
      <c r="A35" s="17" t="s">
        <v>298</v>
      </c>
      <c r="B35" s="22" t="s">
        <v>43</v>
      </c>
      <c r="C35" s="12">
        <f>SUM(C36:C39)</f>
        <v>29737</v>
      </c>
      <c r="D35" s="13">
        <f>SUM(D36:D39)</f>
        <v>29737</v>
      </c>
      <c r="E35" s="17"/>
      <c r="F35" s="36"/>
      <c r="G35" s="37"/>
      <c r="H35" s="38"/>
    </row>
    <row r="36" spans="1:8" ht="15.75">
      <c r="A36" s="17" t="s">
        <v>299</v>
      </c>
      <c r="B36" s="18" t="s">
        <v>44</v>
      </c>
      <c r="C36" s="19">
        <v>18665</v>
      </c>
      <c r="D36" s="19">
        <v>18665</v>
      </c>
      <c r="E36" s="327"/>
      <c r="F36" s="39"/>
      <c r="G36" s="37"/>
      <c r="H36" s="38"/>
    </row>
    <row r="37" spans="1:8" ht="15.75">
      <c r="A37" s="17" t="s">
        <v>300</v>
      </c>
      <c r="B37" s="18" t="s">
        <v>45</v>
      </c>
      <c r="C37" s="19"/>
      <c r="D37" s="19"/>
      <c r="E37" s="17" t="s">
        <v>378</v>
      </c>
      <c r="F37" s="36" t="s">
        <v>46</v>
      </c>
      <c r="G37" s="40">
        <f>G26+G18+G34</f>
        <v>39063</v>
      </c>
      <c r="H37" s="41">
        <f>H26+H18+H34</f>
        <v>38232</v>
      </c>
    </row>
    <row r="38" spans="1:13" ht="15.75">
      <c r="A38" s="17" t="s">
        <v>301</v>
      </c>
      <c r="B38" s="18" t="s">
        <v>47</v>
      </c>
      <c r="C38" s="19">
        <v>8060</v>
      </c>
      <c r="D38" s="19">
        <v>8060</v>
      </c>
      <c r="E38" s="17"/>
      <c r="F38" s="36"/>
      <c r="G38" s="37"/>
      <c r="H38" s="38"/>
      <c r="M38" s="234"/>
    </row>
    <row r="39" spans="1:8" ht="16.5" thickBot="1">
      <c r="A39" s="17" t="s">
        <v>302</v>
      </c>
      <c r="B39" s="18" t="s">
        <v>48</v>
      </c>
      <c r="C39" s="19">
        <v>3012</v>
      </c>
      <c r="D39" s="19">
        <v>3012</v>
      </c>
      <c r="E39" s="328"/>
      <c r="F39" s="329"/>
      <c r="G39" s="42"/>
      <c r="H39" s="43"/>
    </row>
    <row r="40" spans="1:13" ht="15.75">
      <c r="A40" s="17" t="s">
        <v>303</v>
      </c>
      <c r="B40" s="18" t="s">
        <v>49</v>
      </c>
      <c r="C40" s="12">
        <f>C41+C42+C44</f>
        <v>0</v>
      </c>
      <c r="D40" s="13">
        <f>D41+D42+D44</f>
        <v>0</v>
      </c>
      <c r="E40" s="321" t="s">
        <v>379</v>
      </c>
      <c r="F40" s="322" t="s">
        <v>50</v>
      </c>
      <c r="G40" s="443"/>
      <c r="H40" s="444"/>
      <c r="M40" s="234"/>
    </row>
    <row r="41" spans="1:8" ht="16.5" thickBot="1">
      <c r="A41" s="17" t="s">
        <v>304</v>
      </c>
      <c r="B41" s="18" t="s">
        <v>51</v>
      </c>
      <c r="C41" s="19"/>
      <c r="D41" s="20"/>
      <c r="E41" s="330"/>
      <c r="F41" s="45"/>
      <c r="G41" s="42"/>
      <c r="H41" s="43"/>
    </row>
    <row r="42" spans="1:8" ht="15.75">
      <c r="A42" s="17" t="s">
        <v>305</v>
      </c>
      <c r="B42" s="18" t="s">
        <v>52</v>
      </c>
      <c r="C42" s="19"/>
      <c r="D42" s="20"/>
      <c r="E42" s="331" t="s">
        <v>380</v>
      </c>
      <c r="F42" s="46"/>
      <c r="G42" s="47"/>
      <c r="H42" s="48"/>
    </row>
    <row r="43" spans="1:8" ht="15.75">
      <c r="A43" s="17" t="s">
        <v>306</v>
      </c>
      <c r="B43" s="18" t="s">
        <v>53</v>
      </c>
      <c r="C43" s="19"/>
      <c r="D43" s="20"/>
      <c r="E43" s="17" t="s">
        <v>381</v>
      </c>
      <c r="F43" s="39"/>
      <c r="G43" s="37"/>
      <c r="H43" s="38"/>
    </row>
    <row r="44" spans="1:13" ht="15.75">
      <c r="A44" s="17" t="s">
        <v>307</v>
      </c>
      <c r="B44" s="18" t="s">
        <v>54</v>
      </c>
      <c r="C44" s="19"/>
      <c r="D44" s="20"/>
      <c r="E44" s="324" t="s">
        <v>382</v>
      </c>
      <c r="F44" s="21" t="s">
        <v>55</v>
      </c>
      <c r="G44" s="19"/>
      <c r="H44" s="20"/>
      <c r="M44" s="234"/>
    </row>
    <row r="45" spans="1:8" ht="15.75">
      <c r="A45" s="17" t="s">
        <v>308</v>
      </c>
      <c r="B45" s="18" t="s">
        <v>56</v>
      </c>
      <c r="C45" s="19"/>
      <c r="D45" s="20"/>
      <c r="E45" s="332" t="s">
        <v>383</v>
      </c>
      <c r="F45" s="21" t="s">
        <v>57</v>
      </c>
      <c r="G45" s="19"/>
      <c r="H45" s="20"/>
    </row>
    <row r="46" spans="1:13" ht="15.75">
      <c r="A46" s="17" t="s">
        <v>309</v>
      </c>
      <c r="B46" s="29" t="s">
        <v>58</v>
      </c>
      <c r="C46" s="30">
        <f>C35+C40+C45</f>
        <v>29737</v>
      </c>
      <c r="D46" s="31">
        <f>D35+D40+D45</f>
        <v>29737</v>
      </c>
      <c r="E46" s="325" t="s">
        <v>384</v>
      </c>
      <c r="F46" s="21" t="s">
        <v>59</v>
      </c>
      <c r="G46" s="19"/>
      <c r="H46" s="20"/>
      <c r="M46" s="234"/>
    </row>
    <row r="47" spans="1:8" ht="15.75">
      <c r="A47" s="17" t="s">
        <v>310</v>
      </c>
      <c r="B47" s="49"/>
      <c r="C47" s="40"/>
      <c r="D47" s="41"/>
      <c r="E47" s="17" t="s">
        <v>332</v>
      </c>
      <c r="F47" s="21" t="s">
        <v>60</v>
      </c>
      <c r="G47" s="19"/>
      <c r="H47" s="20"/>
    </row>
    <row r="48" spans="1:13" ht="15.75">
      <c r="A48" s="17" t="s">
        <v>311</v>
      </c>
      <c r="B48" s="18" t="s">
        <v>61</v>
      </c>
      <c r="C48" s="19">
        <v>200</v>
      </c>
      <c r="D48" s="19">
        <v>200</v>
      </c>
      <c r="E48" s="325" t="s">
        <v>385</v>
      </c>
      <c r="F48" s="21" t="s">
        <v>62</v>
      </c>
      <c r="G48" s="19"/>
      <c r="H48" s="20"/>
      <c r="M48" s="234"/>
    </row>
    <row r="49" spans="1:8" ht="15.75">
      <c r="A49" s="17" t="s">
        <v>312</v>
      </c>
      <c r="B49" s="22" t="s">
        <v>63</v>
      </c>
      <c r="C49" s="19"/>
      <c r="D49" s="20"/>
      <c r="E49" s="17" t="s">
        <v>386</v>
      </c>
      <c r="F49" s="21" t="s">
        <v>64</v>
      </c>
      <c r="G49" s="19">
        <v>173</v>
      </c>
      <c r="H49" s="19">
        <v>160</v>
      </c>
    </row>
    <row r="50" spans="1:8" ht="15.75">
      <c r="A50" s="17" t="s">
        <v>313</v>
      </c>
      <c r="B50" s="18" t="s">
        <v>65</v>
      </c>
      <c r="C50" s="19"/>
      <c r="D50" s="20"/>
      <c r="E50" s="325" t="s">
        <v>387</v>
      </c>
      <c r="F50" s="26" t="s">
        <v>66</v>
      </c>
      <c r="G50" s="12">
        <f>SUM(G44:G49)</f>
        <v>173</v>
      </c>
      <c r="H50" s="13">
        <f>SUM(H44:H49)</f>
        <v>160</v>
      </c>
    </row>
    <row r="51" spans="1:8" ht="15.75">
      <c r="A51" s="17" t="s">
        <v>314</v>
      </c>
      <c r="B51" s="18" t="s">
        <v>67</v>
      </c>
      <c r="C51" s="19"/>
      <c r="D51" s="20"/>
      <c r="E51" s="17"/>
      <c r="F51" s="21"/>
      <c r="G51" s="12"/>
      <c r="H51" s="13"/>
    </row>
    <row r="52" spans="1:8" ht="15.75">
      <c r="A52" s="17" t="s">
        <v>315</v>
      </c>
      <c r="B52" s="29" t="s">
        <v>68</v>
      </c>
      <c r="C52" s="30">
        <f>SUM(C48:C51)</f>
        <v>200</v>
      </c>
      <c r="D52" s="31">
        <f>SUM(D48:D51)</f>
        <v>200</v>
      </c>
      <c r="E52" s="325" t="s">
        <v>388</v>
      </c>
      <c r="F52" s="26" t="s">
        <v>69</v>
      </c>
      <c r="G52" s="19"/>
      <c r="H52" s="20"/>
    </row>
    <row r="53" spans="1:8" ht="15.75">
      <c r="A53" s="17" t="s">
        <v>70</v>
      </c>
      <c r="B53" s="29"/>
      <c r="C53" s="12"/>
      <c r="D53" s="13"/>
      <c r="E53" s="17" t="s">
        <v>389</v>
      </c>
      <c r="F53" s="26" t="s">
        <v>71</v>
      </c>
      <c r="G53" s="19"/>
      <c r="H53" s="20"/>
    </row>
    <row r="54" spans="1:8" ht="15.75">
      <c r="A54" s="17" t="s">
        <v>316</v>
      </c>
      <c r="B54" s="29" t="s">
        <v>72</v>
      </c>
      <c r="C54" s="50"/>
      <c r="D54" s="51"/>
      <c r="E54" s="17" t="s">
        <v>390</v>
      </c>
      <c r="F54" s="26" t="s">
        <v>73</v>
      </c>
      <c r="G54" s="19"/>
      <c r="H54" s="20"/>
    </row>
    <row r="55" spans="1:8" ht="15.75">
      <c r="A55" s="17" t="s">
        <v>317</v>
      </c>
      <c r="B55" s="29" t="s">
        <v>74</v>
      </c>
      <c r="C55" s="50"/>
      <c r="D55" s="51"/>
      <c r="E55" s="17" t="s">
        <v>391</v>
      </c>
      <c r="F55" s="26" t="s">
        <v>75</v>
      </c>
      <c r="G55" s="19"/>
      <c r="H55" s="20"/>
    </row>
    <row r="56" spans="1:13" ht="16.5" thickBot="1">
      <c r="A56" s="340" t="s">
        <v>318</v>
      </c>
      <c r="B56" s="52" t="s">
        <v>76</v>
      </c>
      <c r="C56" s="53">
        <f>C20+C21+C22+C28+C33+C46+C52+C54+C55</f>
        <v>29943</v>
      </c>
      <c r="D56" s="54">
        <f>D20+D21+D22+D28+D33+D46+D52+D54+D55</f>
        <v>29945</v>
      </c>
      <c r="E56" s="333" t="s">
        <v>392</v>
      </c>
      <c r="F56" s="334" t="s">
        <v>77</v>
      </c>
      <c r="G56" s="40">
        <f>G50+G52+G53+G54+G55</f>
        <v>173</v>
      </c>
      <c r="H56" s="41">
        <f>H50+H52+H53+H54+H55</f>
        <v>160</v>
      </c>
      <c r="M56" s="234"/>
    </row>
    <row r="57" spans="1:8" ht="15.75">
      <c r="A57" s="342" t="s">
        <v>319</v>
      </c>
      <c r="B57" s="55"/>
      <c r="C57" s="5"/>
      <c r="D57" s="6"/>
      <c r="E57" s="335"/>
      <c r="F57" s="44"/>
      <c r="G57" s="5"/>
      <c r="H57" s="6"/>
    </row>
    <row r="58" spans="1:13" ht="15.75">
      <c r="A58" s="17" t="s">
        <v>320</v>
      </c>
      <c r="B58" s="49"/>
      <c r="C58" s="40"/>
      <c r="D58" s="41"/>
      <c r="E58" s="10" t="s">
        <v>393</v>
      </c>
      <c r="F58" s="21"/>
      <c r="G58" s="12"/>
      <c r="H58" s="13"/>
      <c r="M58" s="234"/>
    </row>
    <row r="59" spans="1:8" ht="15.75">
      <c r="A59" s="17" t="s">
        <v>321</v>
      </c>
      <c r="B59" s="18" t="s">
        <v>78</v>
      </c>
      <c r="C59" s="19"/>
      <c r="D59" s="20"/>
      <c r="E59" s="17" t="s">
        <v>394</v>
      </c>
      <c r="F59" s="56" t="s">
        <v>79</v>
      </c>
      <c r="G59" s="19"/>
      <c r="H59" s="20"/>
    </row>
    <row r="60" spans="1:13" ht="15.75">
      <c r="A60" s="17" t="s">
        <v>322</v>
      </c>
      <c r="B60" s="18" t="s">
        <v>80</v>
      </c>
      <c r="C60" s="19"/>
      <c r="D60" s="20"/>
      <c r="E60" s="325" t="s">
        <v>395</v>
      </c>
      <c r="F60" s="21" t="s">
        <v>81</v>
      </c>
      <c r="G60" s="19"/>
      <c r="H60" s="20"/>
      <c r="M60" s="234"/>
    </row>
    <row r="61" spans="1:8" ht="15.75">
      <c r="A61" s="17" t="s">
        <v>323</v>
      </c>
      <c r="B61" s="18" t="s">
        <v>82</v>
      </c>
      <c r="C61" s="19"/>
      <c r="D61" s="20"/>
      <c r="E61" s="17" t="s">
        <v>396</v>
      </c>
      <c r="F61" s="21" t="s">
        <v>83</v>
      </c>
      <c r="G61" s="12">
        <f>SUM(G62:G68)</f>
        <v>4546</v>
      </c>
      <c r="H61" s="13">
        <f>SUM(H62:H68)</f>
        <v>3378</v>
      </c>
    </row>
    <row r="62" spans="1:13" ht="15.75">
      <c r="A62" s="17" t="s">
        <v>324</v>
      </c>
      <c r="B62" s="22" t="s">
        <v>84</v>
      </c>
      <c r="C62" s="19"/>
      <c r="D62" s="20"/>
      <c r="E62" s="324" t="s">
        <v>397</v>
      </c>
      <c r="F62" s="21" t="s">
        <v>85</v>
      </c>
      <c r="G62" s="19">
        <v>4368</v>
      </c>
      <c r="H62" s="19">
        <v>3215</v>
      </c>
      <c r="M62" s="234"/>
    </row>
    <row r="63" spans="1:8" ht="15.75">
      <c r="A63" s="17" t="s">
        <v>325</v>
      </c>
      <c r="B63" s="22" t="s">
        <v>86</v>
      </c>
      <c r="C63" s="19"/>
      <c r="D63" s="20"/>
      <c r="E63" s="324" t="s">
        <v>398</v>
      </c>
      <c r="F63" s="21" t="s">
        <v>87</v>
      </c>
      <c r="G63" s="19"/>
      <c r="H63" s="19"/>
    </row>
    <row r="64" spans="1:13" ht="15.75">
      <c r="A64" s="17" t="s">
        <v>326</v>
      </c>
      <c r="B64" s="18" t="s">
        <v>88</v>
      </c>
      <c r="C64" s="19"/>
      <c r="D64" s="20"/>
      <c r="E64" s="17" t="s">
        <v>399</v>
      </c>
      <c r="F64" s="21" t="s">
        <v>89</v>
      </c>
      <c r="G64" s="19"/>
      <c r="H64" s="19"/>
      <c r="M64" s="234"/>
    </row>
    <row r="65" spans="1:8" ht="15.75">
      <c r="A65" s="17" t="s">
        <v>327</v>
      </c>
      <c r="B65" s="29" t="s">
        <v>90</v>
      </c>
      <c r="C65" s="30">
        <f>SUM(C59:C64)</f>
        <v>0</v>
      </c>
      <c r="D65" s="31">
        <f>SUM(D59:D64)</f>
        <v>0</v>
      </c>
      <c r="E65" s="17" t="s">
        <v>400</v>
      </c>
      <c r="F65" s="21" t="s">
        <v>91</v>
      </c>
      <c r="G65" s="19"/>
      <c r="H65" s="19"/>
    </row>
    <row r="66" spans="1:8" ht="15.75">
      <c r="A66" s="17"/>
      <c r="B66" s="29"/>
      <c r="C66" s="12"/>
      <c r="D66" s="13"/>
      <c r="E66" s="17" t="s">
        <v>401</v>
      </c>
      <c r="F66" s="21" t="s">
        <v>92</v>
      </c>
      <c r="G66" s="19">
        <v>165</v>
      </c>
      <c r="H66" s="19">
        <v>145</v>
      </c>
    </row>
    <row r="67" spans="1:8" ht="15.75">
      <c r="A67" s="17" t="s">
        <v>328</v>
      </c>
      <c r="B67" s="49"/>
      <c r="C67" s="40"/>
      <c r="D67" s="41"/>
      <c r="E67" s="17" t="s">
        <v>402</v>
      </c>
      <c r="F67" s="21" t="s">
        <v>93</v>
      </c>
      <c r="G67" s="19">
        <v>5</v>
      </c>
      <c r="H67" s="19">
        <v>5</v>
      </c>
    </row>
    <row r="68" spans="1:8" ht="15.75">
      <c r="A68" s="17" t="s">
        <v>329</v>
      </c>
      <c r="B68" s="18" t="s">
        <v>94</v>
      </c>
      <c r="C68" s="19">
        <v>5167</v>
      </c>
      <c r="D68" s="19">
        <v>2656</v>
      </c>
      <c r="E68" s="17" t="s">
        <v>403</v>
      </c>
      <c r="F68" s="21" t="s">
        <v>95</v>
      </c>
      <c r="G68" s="19">
        <v>8</v>
      </c>
      <c r="H68" s="19">
        <v>13</v>
      </c>
    </row>
    <row r="69" spans="1:8" ht="15.75">
      <c r="A69" s="17" t="s">
        <v>330</v>
      </c>
      <c r="B69" s="18" t="s">
        <v>96</v>
      </c>
      <c r="C69" s="19"/>
      <c r="D69" s="19"/>
      <c r="E69" s="17" t="s">
        <v>404</v>
      </c>
      <c r="F69" s="21" t="s">
        <v>97</v>
      </c>
      <c r="G69" s="19"/>
      <c r="H69" s="19"/>
    </row>
    <row r="70" spans="1:8" ht="15.75">
      <c r="A70" s="17" t="s">
        <v>331</v>
      </c>
      <c r="B70" s="18" t="s">
        <v>98</v>
      </c>
      <c r="C70" s="19">
        <v>9</v>
      </c>
      <c r="D70" s="19">
        <v>9</v>
      </c>
      <c r="E70" s="325" t="s">
        <v>405</v>
      </c>
      <c r="F70" s="21" t="s">
        <v>99</v>
      </c>
      <c r="G70" s="19"/>
      <c r="H70" s="19"/>
    </row>
    <row r="71" spans="1:8" ht="15.75">
      <c r="A71" s="17" t="s">
        <v>332</v>
      </c>
      <c r="B71" s="18" t="s">
        <v>100</v>
      </c>
      <c r="C71" s="19">
        <v>7878</v>
      </c>
      <c r="D71" s="19">
        <v>7975</v>
      </c>
      <c r="E71" s="17" t="s">
        <v>406</v>
      </c>
      <c r="F71" s="26" t="s">
        <v>101</v>
      </c>
      <c r="G71" s="30">
        <f>G59+G60+G61+G69+G70</f>
        <v>4546</v>
      </c>
      <c r="H71" s="31">
        <f>H59+H60+H61+H69+H70</f>
        <v>3378</v>
      </c>
    </row>
    <row r="72" spans="1:8" ht="15.75">
      <c r="A72" s="17" t="s">
        <v>333</v>
      </c>
      <c r="B72" s="18" t="s">
        <v>102</v>
      </c>
      <c r="C72" s="19"/>
      <c r="D72" s="19"/>
      <c r="E72" s="326" t="s">
        <v>407</v>
      </c>
      <c r="F72" s="21"/>
      <c r="G72" s="12"/>
      <c r="H72" s="13"/>
    </row>
    <row r="73" spans="1:8" ht="15.75">
      <c r="A73" s="17" t="s">
        <v>334</v>
      </c>
      <c r="B73" s="18" t="s">
        <v>103</v>
      </c>
      <c r="C73" s="19"/>
      <c r="D73" s="19"/>
      <c r="E73" s="324"/>
      <c r="F73" s="26" t="s">
        <v>104</v>
      </c>
      <c r="G73" s="50"/>
      <c r="H73" s="51"/>
    </row>
    <row r="74" spans="1:8" ht="15.75">
      <c r="A74" s="17" t="s">
        <v>335</v>
      </c>
      <c r="B74" s="18" t="s">
        <v>105</v>
      </c>
      <c r="C74" s="19"/>
      <c r="D74" s="19"/>
      <c r="E74" s="336"/>
      <c r="F74" s="57"/>
      <c r="G74" s="12"/>
      <c r="H74" s="58"/>
    </row>
    <row r="75" spans="1:8" ht="15.75">
      <c r="A75" s="17" t="s">
        <v>336</v>
      </c>
      <c r="B75" s="18" t="s">
        <v>106</v>
      </c>
      <c r="C75" s="19">
        <v>292</v>
      </c>
      <c r="D75" s="19">
        <v>165</v>
      </c>
      <c r="E75" s="17" t="s">
        <v>408</v>
      </c>
      <c r="F75" s="26" t="s">
        <v>107</v>
      </c>
      <c r="G75" s="50"/>
      <c r="H75" s="51"/>
    </row>
    <row r="76" spans="1:8" ht="15.75">
      <c r="A76" s="17" t="s">
        <v>337</v>
      </c>
      <c r="B76" s="29" t="s">
        <v>108</v>
      </c>
      <c r="C76" s="30">
        <f>SUM(C68:C75)</f>
        <v>13346</v>
      </c>
      <c r="D76" s="31">
        <f>SUM(D68:D75)</f>
        <v>10805</v>
      </c>
      <c r="E76" s="325" t="s">
        <v>389</v>
      </c>
      <c r="F76" s="57"/>
      <c r="G76" s="12"/>
      <c r="H76" s="58"/>
    </row>
    <row r="77" spans="1:8" ht="15.75">
      <c r="A77" s="17"/>
      <c r="B77" s="18"/>
      <c r="C77" s="12"/>
      <c r="D77" s="13"/>
      <c r="E77" s="17" t="s">
        <v>409</v>
      </c>
      <c r="F77" s="26" t="s">
        <v>109</v>
      </c>
      <c r="G77" s="50"/>
      <c r="H77" s="51"/>
    </row>
    <row r="78" spans="1:13" ht="15.75">
      <c r="A78" s="17" t="s">
        <v>338</v>
      </c>
      <c r="B78" s="49"/>
      <c r="C78" s="40"/>
      <c r="D78" s="41"/>
      <c r="E78" s="17"/>
      <c r="F78" s="39"/>
      <c r="G78" s="37"/>
      <c r="H78" s="38"/>
      <c r="M78" s="234"/>
    </row>
    <row r="79" spans="1:8" ht="15.75">
      <c r="A79" s="17" t="s">
        <v>339</v>
      </c>
      <c r="B79" s="18" t="s">
        <v>110</v>
      </c>
      <c r="C79" s="12">
        <f>SUM(C80:C82)</f>
        <v>0</v>
      </c>
      <c r="D79" s="13">
        <f>SUM(D80:D82)</f>
        <v>0</v>
      </c>
      <c r="E79" s="325" t="s">
        <v>410</v>
      </c>
      <c r="F79" s="36" t="s">
        <v>111</v>
      </c>
      <c r="G79" s="40">
        <f>G71+G73+G75+G77</f>
        <v>4546</v>
      </c>
      <c r="H79" s="41">
        <f>H71+H73+H75+H77</f>
        <v>3378</v>
      </c>
    </row>
    <row r="80" spans="1:8" ht="15.75">
      <c r="A80" s="17" t="s">
        <v>305</v>
      </c>
      <c r="B80" s="18" t="s">
        <v>112</v>
      </c>
      <c r="C80" s="19"/>
      <c r="D80" s="20"/>
      <c r="E80" s="337"/>
      <c r="F80" s="57"/>
      <c r="G80" s="12"/>
      <c r="H80" s="58"/>
    </row>
    <row r="81" spans="1:8" ht="15.75">
      <c r="A81" s="17" t="s">
        <v>340</v>
      </c>
      <c r="B81" s="18" t="s">
        <v>113</v>
      </c>
      <c r="C81" s="19"/>
      <c r="D81" s="20"/>
      <c r="E81" s="17"/>
      <c r="F81" s="59"/>
      <c r="G81" s="60"/>
      <c r="H81" s="61"/>
    </row>
    <row r="82" spans="1:8" ht="15.75">
      <c r="A82" s="17" t="s">
        <v>307</v>
      </c>
      <c r="B82" s="18" t="s">
        <v>114</v>
      </c>
      <c r="C82" s="19"/>
      <c r="D82" s="20"/>
      <c r="E82" s="336"/>
      <c r="F82" s="62"/>
      <c r="G82" s="60"/>
      <c r="H82" s="61"/>
    </row>
    <row r="83" spans="1:8" ht="15.75">
      <c r="A83" s="17" t="s">
        <v>341</v>
      </c>
      <c r="B83" s="18" t="s">
        <v>115</v>
      </c>
      <c r="C83" s="19"/>
      <c r="D83" s="20"/>
      <c r="E83" s="338"/>
      <c r="F83" s="62"/>
      <c r="G83" s="60"/>
      <c r="H83" s="61"/>
    </row>
    <row r="84" spans="1:8" ht="15.75">
      <c r="A84" s="17" t="s">
        <v>342</v>
      </c>
      <c r="B84" s="18" t="s">
        <v>116</v>
      </c>
      <c r="C84" s="19"/>
      <c r="D84" s="20"/>
      <c r="E84" s="336"/>
      <c r="F84" s="62"/>
      <c r="G84" s="60"/>
      <c r="H84" s="61"/>
    </row>
    <row r="85" spans="1:8" ht="15.75">
      <c r="A85" s="17" t="s">
        <v>343</v>
      </c>
      <c r="B85" s="29" t="s">
        <v>117</v>
      </c>
      <c r="C85" s="30">
        <f>C84+C83+C79</f>
        <v>0</v>
      </c>
      <c r="D85" s="31">
        <f>D84+D83+D79</f>
        <v>0</v>
      </c>
      <c r="E85" s="338"/>
      <c r="F85" s="62"/>
      <c r="G85" s="60"/>
      <c r="H85" s="61"/>
    </row>
    <row r="86" spans="1:13" ht="15.75">
      <c r="A86" s="17"/>
      <c r="B86" s="29"/>
      <c r="C86" s="12"/>
      <c r="D86" s="13"/>
      <c r="E86" s="336"/>
      <c r="F86" s="62"/>
      <c r="G86" s="60"/>
      <c r="H86" s="61"/>
      <c r="M86" s="234"/>
    </row>
    <row r="87" spans="1:8" ht="15.75">
      <c r="A87" s="17" t="s">
        <v>344</v>
      </c>
      <c r="B87" s="18"/>
      <c r="C87" s="12"/>
      <c r="D87" s="13"/>
      <c r="E87" s="338"/>
      <c r="F87" s="62"/>
      <c r="G87" s="60"/>
      <c r="H87" s="61"/>
    </row>
    <row r="88" spans="1:13" ht="15.75">
      <c r="A88" s="17" t="s">
        <v>345</v>
      </c>
      <c r="B88" s="18" t="s">
        <v>118</v>
      </c>
      <c r="C88" s="19">
        <v>9</v>
      </c>
      <c r="D88" s="19">
        <v>7</v>
      </c>
      <c r="E88" s="336"/>
      <c r="F88" s="62"/>
      <c r="G88" s="60"/>
      <c r="H88" s="61"/>
      <c r="M88" s="234"/>
    </row>
    <row r="89" spans="1:8" ht="15.75">
      <c r="A89" s="17" t="s">
        <v>346</v>
      </c>
      <c r="B89" s="18" t="s">
        <v>119</v>
      </c>
      <c r="C89" s="19">
        <v>435</v>
      </c>
      <c r="D89" s="19">
        <v>1000</v>
      </c>
      <c r="E89" s="338"/>
      <c r="F89" s="62"/>
      <c r="G89" s="60"/>
      <c r="H89" s="61"/>
    </row>
    <row r="90" spans="1:13" ht="15.75">
      <c r="A90" s="17" t="s">
        <v>347</v>
      </c>
      <c r="B90" s="18" t="s">
        <v>120</v>
      </c>
      <c r="C90" s="19">
        <v>47</v>
      </c>
      <c r="D90" s="19">
        <v>8</v>
      </c>
      <c r="E90" s="338"/>
      <c r="F90" s="62"/>
      <c r="G90" s="60"/>
      <c r="H90" s="61"/>
      <c r="M90" s="234"/>
    </row>
    <row r="91" spans="1:8" ht="15.75">
      <c r="A91" s="17" t="s">
        <v>348</v>
      </c>
      <c r="B91" s="18" t="s">
        <v>121</v>
      </c>
      <c r="C91" s="19"/>
      <c r="D91" s="19"/>
      <c r="E91" s="338"/>
      <c r="F91" s="62"/>
      <c r="G91" s="60"/>
      <c r="H91" s="61"/>
    </row>
    <row r="92" spans="1:13" ht="15.75">
      <c r="A92" s="17" t="s">
        <v>349</v>
      </c>
      <c r="B92" s="29" t="s">
        <v>122</v>
      </c>
      <c r="C92" s="30">
        <f>SUM(C88:C91)</f>
        <v>491</v>
      </c>
      <c r="D92" s="31">
        <f>SUM(D88:D91)</f>
        <v>1015</v>
      </c>
      <c r="E92" s="338"/>
      <c r="F92" s="62"/>
      <c r="G92" s="60"/>
      <c r="H92" s="61"/>
      <c r="M92" s="234"/>
    </row>
    <row r="93" spans="1:8" ht="15.75">
      <c r="A93" s="17" t="s">
        <v>350</v>
      </c>
      <c r="B93" s="29" t="s">
        <v>123</v>
      </c>
      <c r="C93" s="50">
        <v>2</v>
      </c>
      <c r="D93" s="51">
        <v>5</v>
      </c>
      <c r="E93" s="338"/>
      <c r="F93" s="62"/>
      <c r="G93" s="60"/>
      <c r="H93" s="61"/>
    </row>
    <row r="94" spans="1:13" ht="16.5" thickBot="1">
      <c r="A94" s="333" t="s">
        <v>351</v>
      </c>
      <c r="B94" s="343" t="s">
        <v>124</v>
      </c>
      <c r="C94" s="53">
        <f>C65+C76+C85+C92+C93</f>
        <v>13839</v>
      </c>
      <c r="D94" s="54">
        <f>D65+D76+D85+D92+D93</f>
        <v>11825</v>
      </c>
      <c r="E94" s="339"/>
      <c r="F94" s="63"/>
      <c r="G94" s="64"/>
      <c r="H94" s="65"/>
      <c r="M94" s="234"/>
    </row>
    <row r="95" spans="1:8" ht="16.5" thickBot="1">
      <c r="A95" s="341" t="s">
        <v>352</v>
      </c>
      <c r="B95" s="442" t="s">
        <v>125</v>
      </c>
      <c r="C95" s="66">
        <f>C94+C56</f>
        <v>43782</v>
      </c>
      <c r="D95" s="67">
        <f>D94+D56</f>
        <v>41770</v>
      </c>
      <c r="E95" s="441" t="s">
        <v>411</v>
      </c>
      <c r="F95" s="68" t="s">
        <v>126</v>
      </c>
      <c r="G95" s="66">
        <f>G37+G40+G56+G79</f>
        <v>43782</v>
      </c>
      <c r="H95" s="67">
        <f>H37+H40+H56+H79</f>
        <v>41770</v>
      </c>
    </row>
    <row r="96" spans="1:13" s="228" customFormat="1" ht="15.75">
      <c r="A96" s="224"/>
      <c r="B96" s="223"/>
      <c r="C96" s="224"/>
      <c r="D96" s="224"/>
      <c r="E96" s="225"/>
      <c r="F96" s="226"/>
      <c r="G96" s="227"/>
      <c r="M96" s="234"/>
    </row>
    <row r="97" spans="1:13" s="228" customFormat="1" ht="15.75">
      <c r="A97" s="222"/>
      <c r="B97" s="223"/>
      <c r="C97" s="224"/>
      <c r="D97" s="224"/>
      <c r="E97" s="225"/>
      <c r="F97" s="226"/>
      <c r="G97" s="227"/>
      <c r="M97" s="234"/>
    </row>
    <row r="98" spans="1:13" s="228" customFormat="1" ht="15.75">
      <c r="A98" s="229"/>
      <c r="B98" s="455"/>
      <c r="C98" s="455"/>
      <c r="D98" s="455"/>
      <c r="E98" s="455"/>
      <c r="F98" s="455"/>
      <c r="G98" s="455"/>
      <c r="H98" s="455"/>
      <c r="M98" s="234"/>
    </row>
    <row r="99" spans="1:7" s="228" customFormat="1" ht="15.75">
      <c r="A99" s="227"/>
      <c r="B99" s="227"/>
      <c r="C99" s="227"/>
      <c r="D99" s="227"/>
      <c r="E99" s="227"/>
      <c r="F99" s="226"/>
      <c r="G99" s="227"/>
    </row>
    <row r="100" spans="1:7" s="228" customFormat="1" ht="15.75">
      <c r="A100" s="229"/>
      <c r="B100" s="230"/>
      <c r="E100" s="231"/>
      <c r="F100" s="226"/>
      <c r="G100" s="227"/>
    </row>
    <row r="101" spans="1:7" s="228" customFormat="1" ht="15.75">
      <c r="A101" s="229"/>
      <c r="B101" s="232"/>
      <c r="C101" s="227"/>
      <c r="D101" s="227"/>
      <c r="E101" s="227"/>
      <c r="F101" s="226"/>
      <c r="G101" s="227"/>
    </row>
    <row r="102" spans="1:13" s="228" customFormat="1" ht="15.75">
      <c r="A102" s="229"/>
      <c r="B102" s="233"/>
      <c r="E102" s="231"/>
      <c r="F102" s="226"/>
      <c r="G102" s="227"/>
      <c r="M102" s="234"/>
    </row>
    <row r="103" spans="1:7" s="228" customFormat="1" ht="15.75">
      <c r="A103" s="230"/>
      <c r="B103" s="232"/>
      <c r="C103" s="227"/>
      <c r="D103" s="227"/>
      <c r="E103" s="227"/>
      <c r="F103" s="226"/>
      <c r="G103" s="227"/>
    </row>
    <row r="104" spans="1:13" s="228" customFormat="1" ht="15.75">
      <c r="A104" s="230"/>
      <c r="B104" s="233"/>
      <c r="E104" s="231"/>
      <c r="F104" s="226"/>
      <c r="G104" s="227"/>
      <c r="M104" s="234"/>
    </row>
    <row r="105" spans="1:7" s="228" customFormat="1" ht="15.75">
      <c r="A105" s="227"/>
      <c r="B105" s="227"/>
      <c r="C105" s="227"/>
      <c r="D105" s="227"/>
      <c r="E105" s="227"/>
      <c r="F105" s="226"/>
      <c r="G105" s="227"/>
    </row>
    <row r="106" spans="5:7" s="228" customFormat="1" ht="15.75">
      <c r="E106" s="231"/>
      <c r="F106" s="226"/>
      <c r="G106" s="227"/>
    </row>
    <row r="107" spans="1:7" s="228" customFormat="1" ht="15.75">
      <c r="A107" s="227"/>
      <c r="B107" s="227"/>
      <c r="C107" s="227"/>
      <c r="D107" s="227"/>
      <c r="E107" s="227"/>
      <c r="F107" s="226"/>
      <c r="G107" s="227"/>
    </row>
    <row r="108" spans="5:13" s="228" customFormat="1" ht="15.75">
      <c r="E108" s="231"/>
      <c r="F108" s="226"/>
      <c r="G108" s="227"/>
      <c r="M108" s="234"/>
    </row>
    <row r="109" spans="1:7" s="228" customFormat="1" ht="15.75">
      <c r="A109" s="227"/>
      <c r="B109" s="227"/>
      <c r="C109" s="227"/>
      <c r="D109" s="227"/>
      <c r="E109" s="227"/>
      <c r="F109" s="226"/>
      <c r="G109" s="227"/>
    </row>
    <row r="110" spans="5:13" s="228" customFormat="1" ht="15.75">
      <c r="E110" s="231"/>
      <c r="F110" s="226"/>
      <c r="G110" s="227"/>
      <c r="M110" s="234"/>
    </row>
    <row r="111" spans="1:7" s="228" customFormat="1" ht="15.75">
      <c r="A111" s="227"/>
      <c r="B111" s="227"/>
      <c r="C111" s="227"/>
      <c r="D111" s="227"/>
      <c r="E111" s="227"/>
      <c r="F111" s="226"/>
      <c r="G111" s="227"/>
    </row>
    <row r="112" spans="5:13" s="228" customFormat="1" ht="15.75">
      <c r="E112" s="227"/>
      <c r="F112" s="226"/>
      <c r="G112" s="227"/>
      <c r="M112" s="234"/>
    </row>
    <row r="113" spans="1:7" s="228" customFormat="1" ht="15.75">
      <c r="A113" s="227"/>
      <c r="B113" s="227"/>
      <c r="C113" s="227"/>
      <c r="D113" s="227"/>
      <c r="E113" s="227"/>
      <c r="F113" s="226"/>
      <c r="G113" s="227"/>
    </row>
    <row r="114" spans="5:13" s="228" customFormat="1" ht="15.75">
      <c r="E114" s="227"/>
      <c r="F114" s="226"/>
      <c r="G114" s="227"/>
      <c r="M114" s="234"/>
    </row>
    <row r="115" spans="1:7" s="228" customFormat="1" ht="15.75">
      <c r="A115" s="227"/>
      <c r="B115" s="227"/>
      <c r="C115" s="227"/>
      <c r="D115" s="227"/>
      <c r="E115" s="227"/>
      <c r="F115" s="226"/>
      <c r="G115" s="227"/>
    </row>
    <row r="116" spans="5:13" s="228" customFormat="1" ht="15.75">
      <c r="E116" s="227"/>
      <c r="F116" s="226"/>
      <c r="G116" s="227"/>
      <c r="M116" s="234"/>
    </row>
    <row r="117" spans="1:7" s="228" customFormat="1" ht="15.75">
      <c r="A117" s="227"/>
      <c r="B117" s="227"/>
      <c r="C117" s="227"/>
      <c r="D117" s="227"/>
      <c r="E117" s="227"/>
      <c r="F117" s="226"/>
      <c r="G117" s="227"/>
    </row>
    <row r="118" spans="5:13" s="228" customFormat="1" ht="15.75">
      <c r="E118" s="231"/>
      <c r="F118" s="226"/>
      <c r="G118" s="227"/>
      <c r="M118" s="234"/>
    </row>
    <row r="119" spans="1:7" s="228" customFormat="1" ht="15.75">
      <c r="A119" s="227"/>
      <c r="B119" s="227"/>
      <c r="C119" s="227"/>
      <c r="D119" s="227"/>
      <c r="E119" s="227"/>
      <c r="F119" s="226"/>
      <c r="G119" s="227"/>
    </row>
    <row r="120" spans="5:13" s="228" customFormat="1" ht="15.75">
      <c r="E120" s="231"/>
      <c r="F120" s="226"/>
      <c r="G120" s="227"/>
      <c r="M120" s="234"/>
    </row>
    <row r="121" spans="1:7" s="228" customFormat="1" ht="15.75">
      <c r="A121" s="227"/>
      <c r="B121" s="227"/>
      <c r="C121" s="227"/>
      <c r="D121" s="227"/>
      <c r="E121" s="227"/>
      <c r="F121" s="226"/>
      <c r="G121" s="227"/>
    </row>
    <row r="122" spans="5:13" s="228" customFormat="1" ht="15.75">
      <c r="E122" s="231"/>
      <c r="F122" s="226"/>
      <c r="G122" s="227"/>
      <c r="M122" s="234"/>
    </row>
    <row r="123" spans="1:7" s="228" customFormat="1" ht="15.75">
      <c r="A123" s="227"/>
      <c r="B123" s="227"/>
      <c r="C123" s="227"/>
      <c r="D123" s="227"/>
      <c r="E123" s="227"/>
      <c r="F123" s="226"/>
      <c r="G123" s="227"/>
    </row>
    <row r="124" spans="5:13" s="228" customFormat="1" ht="15.75">
      <c r="E124" s="231"/>
      <c r="F124" s="226"/>
      <c r="G124" s="227"/>
      <c r="M124" s="234"/>
    </row>
    <row r="125" spans="1:7" s="228" customFormat="1" ht="15.75">
      <c r="A125" s="227"/>
      <c r="B125" s="227"/>
      <c r="C125" s="227"/>
      <c r="D125" s="227"/>
      <c r="E125" s="227"/>
      <c r="F125" s="226"/>
      <c r="G125" s="227"/>
    </row>
    <row r="126" spans="5:7" s="228" customFormat="1" ht="15.75">
      <c r="E126" s="231"/>
      <c r="F126" s="226"/>
      <c r="G126" s="227"/>
    </row>
    <row r="127" spans="1:7" s="228" customFormat="1" ht="15.75">
      <c r="A127" s="227"/>
      <c r="B127" s="227"/>
      <c r="C127" s="227"/>
      <c r="D127" s="227"/>
      <c r="E127" s="227"/>
      <c r="F127" s="226"/>
      <c r="G127" s="227"/>
    </row>
    <row r="128" spans="5:7" s="228" customFormat="1" ht="15.75">
      <c r="E128" s="231"/>
      <c r="F128" s="226"/>
      <c r="G128" s="227"/>
    </row>
    <row r="129" spans="1:7" s="228" customFormat="1" ht="15.75">
      <c r="A129" s="227"/>
      <c r="B129" s="227"/>
      <c r="C129" s="227"/>
      <c r="D129" s="227"/>
      <c r="E129" s="227"/>
      <c r="F129" s="226"/>
      <c r="G129" s="227"/>
    </row>
    <row r="130" spans="5:7" s="228" customFormat="1" ht="15.75">
      <c r="E130" s="231"/>
      <c r="F130" s="226"/>
      <c r="G130" s="227"/>
    </row>
    <row r="131" spans="1:7" s="228" customFormat="1" ht="15.75">
      <c r="A131" s="227"/>
      <c r="B131" s="227"/>
      <c r="C131" s="227"/>
      <c r="D131" s="227"/>
      <c r="E131" s="227"/>
      <c r="F131" s="226"/>
      <c r="G131" s="227"/>
    </row>
    <row r="132" spans="1:13" ht="15.75">
      <c r="A132" s="4"/>
      <c r="B132" s="4"/>
      <c r="C132" s="4"/>
      <c r="D132" s="4"/>
      <c r="E132" s="71"/>
      <c r="M132" s="234"/>
    </row>
    <row r="134" spans="1:13" ht="15.75">
      <c r="A134" s="4"/>
      <c r="B134" s="4"/>
      <c r="C134" s="4"/>
      <c r="D134" s="4"/>
      <c r="M134" s="234"/>
    </row>
    <row r="136" spans="1:13" ht="15.75">
      <c r="A136" s="4"/>
      <c r="B136" s="4"/>
      <c r="C136" s="4"/>
      <c r="D136" s="4"/>
      <c r="M136" s="234"/>
    </row>
    <row r="142" spans="1:5" ht="15.75">
      <c r="A142" s="4"/>
      <c r="B142" s="4"/>
      <c r="C142" s="4"/>
      <c r="D142" s="4"/>
      <c r="E142" s="71"/>
    </row>
    <row r="144" spans="1:18" s="69" customFormat="1" ht="15.75">
      <c r="A144" s="70"/>
      <c r="B144" s="70"/>
      <c r="C144" s="70"/>
      <c r="D144" s="70"/>
      <c r="E144" s="71"/>
      <c r="G144" s="70"/>
      <c r="H144" s="4"/>
      <c r="I144" s="228"/>
      <c r="J144" s="228"/>
      <c r="K144" s="228"/>
      <c r="L144" s="228"/>
      <c r="M144" s="228"/>
      <c r="N144" s="228"/>
      <c r="O144" s="228"/>
      <c r="P144" s="228"/>
      <c r="Q144" s="228"/>
      <c r="R144" s="4"/>
    </row>
    <row r="146" spans="1:18" s="69" customFormat="1" ht="15.75">
      <c r="A146" s="70"/>
      <c r="B146" s="70"/>
      <c r="C146" s="70"/>
      <c r="D146" s="70"/>
      <c r="E146" s="71"/>
      <c r="G146" s="70"/>
      <c r="H146" s="4"/>
      <c r="I146" s="228"/>
      <c r="J146" s="228"/>
      <c r="K146" s="228"/>
      <c r="L146" s="228"/>
      <c r="M146" s="228"/>
      <c r="N146" s="228"/>
      <c r="O146" s="228"/>
      <c r="P146" s="228"/>
      <c r="Q146" s="228"/>
      <c r="R146" s="4"/>
    </row>
    <row r="148" spans="1:18" s="69" customFormat="1" ht="15.75">
      <c r="A148" s="70"/>
      <c r="B148" s="70"/>
      <c r="C148" s="70"/>
      <c r="D148" s="70"/>
      <c r="E148" s="71"/>
      <c r="G148" s="70"/>
      <c r="H148" s="4"/>
      <c r="I148" s="228"/>
      <c r="J148" s="228"/>
      <c r="K148" s="228"/>
      <c r="L148" s="228"/>
      <c r="M148" s="228"/>
      <c r="N148" s="228"/>
      <c r="O148" s="228"/>
      <c r="P148" s="228"/>
      <c r="Q148" s="228"/>
      <c r="R148" s="4"/>
    </row>
    <row r="150" spans="1:18" s="69" customFormat="1" ht="15.75">
      <c r="A150" s="70"/>
      <c r="B150" s="70"/>
      <c r="C150" s="70"/>
      <c r="D150" s="70"/>
      <c r="E150" s="71"/>
      <c r="G150" s="70"/>
      <c r="H150" s="4"/>
      <c r="I150" s="228"/>
      <c r="J150" s="228"/>
      <c r="K150" s="228"/>
      <c r="L150" s="228"/>
      <c r="M150" s="228"/>
      <c r="N150" s="228"/>
      <c r="O150" s="228"/>
      <c r="P150" s="228"/>
      <c r="Q150" s="228"/>
      <c r="R150" s="4"/>
    </row>
    <row r="158" spans="1:18" s="69" customFormat="1" ht="15.75">
      <c r="A158" s="70"/>
      <c r="B158" s="70"/>
      <c r="C158" s="70"/>
      <c r="D158" s="70"/>
      <c r="E158" s="71"/>
      <c r="G158" s="70"/>
      <c r="H158" s="4"/>
      <c r="I158" s="228"/>
      <c r="J158" s="228"/>
      <c r="K158" s="228"/>
      <c r="L158" s="228"/>
      <c r="M158" s="228"/>
      <c r="N158" s="228"/>
      <c r="O158" s="228"/>
      <c r="P158" s="228"/>
      <c r="Q158" s="228"/>
      <c r="R158" s="4"/>
    </row>
    <row r="160" spans="1:18" s="69" customFormat="1" ht="15.75">
      <c r="A160" s="70"/>
      <c r="B160" s="70"/>
      <c r="C160" s="70"/>
      <c r="D160" s="70"/>
      <c r="E160" s="71"/>
      <c r="G160" s="70"/>
      <c r="H160" s="4"/>
      <c r="I160" s="228"/>
      <c r="J160" s="228"/>
      <c r="K160" s="228"/>
      <c r="L160" s="228"/>
      <c r="M160" s="228"/>
      <c r="N160" s="228"/>
      <c r="O160" s="228"/>
      <c r="P160" s="228"/>
      <c r="Q160" s="228"/>
      <c r="R160" s="4"/>
    </row>
    <row r="162" spans="1:18" s="69" customFormat="1" ht="15.75">
      <c r="A162" s="70"/>
      <c r="B162" s="70"/>
      <c r="C162" s="70"/>
      <c r="D162" s="70"/>
      <c r="E162" s="71"/>
      <c r="G162" s="70"/>
      <c r="H162" s="4"/>
      <c r="I162" s="228"/>
      <c r="J162" s="228"/>
      <c r="K162" s="228"/>
      <c r="L162" s="228"/>
      <c r="M162" s="228"/>
      <c r="N162" s="228"/>
      <c r="O162" s="228"/>
      <c r="P162" s="228"/>
      <c r="Q162" s="228"/>
      <c r="R162" s="4"/>
    </row>
    <row r="164" spans="1:18" s="69" customFormat="1" ht="15.75">
      <c r="A164" s="70"/>
      <c r="B164" s="70"/>
      <c r="C164" s="70"/>
      <c r="D164" s="70"/>
      <c r="E164" s="71"/>
      <c r="G164" s="70"/>
      <c r="H164" s="4"/>
      <c r="I164" s="228"/>
      <c r="J164" s="228"/>
      <c r="K164" s="228"/>
      <c r="L164" s="228"/>
      <c r="M164" s="228"/>
      <c r="N164" s="228"/>
      <c r="O164" s="228"/>
      <c r="P164" s="228"/>
      <c r="Q164" s="228"/>
      <c r="R164" s="4"/>
    </row>
    <row r="168" spans="1:18" s="69" customFormat="1" ht="15.75">
      <c r="A168" s="70"/>
      <c r="B168" s="70"/>
      <c r="C168" s="70"/>
      <c r="D168" s="70"/>
      <c r="E168" s="71"/>
      <c r="G168" s="70"/>
      <c r="H168" s="4"/>
      <c r="I168" s="228"/>
      <c r="J168" s="228"/>
      <c r="K168" s="228"/>
      <c r="L168" s="228"/>
      <c r="M168" s="228"/>
      <c r="N168" s="228"/>
      <c r="O168" s="228"/>
      <c r="P168" s="228"/>
      <c r="Q168" s="228"/>
      <c r="R168" s="4"/>
    </row>
  </sheetData>
  <sheetProtection/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6"/>
  <sheetViews>
    <sheetView zoomScale="75" zoomScaleNormal="75" zoomScalePageLayoutView="0" workbookViewId="0" topLeftCell="A1">
      <selection activeCell="A4" sqref="A4"/>
    </sheetView>
  </sheetViews>
  <sheetFormatPr defaultColWidth="9.375" defaultRowHeight="15.75"/>
  <cols>
    <col min="1" max="1" width="50.625" style="112" customWidth="1"/>
    <col min="2" max="2" width="10.625" style="112" customWidth="1"/>
    <col min="3" max="3" width="15.50390625" style="72" customWidth="1"/>
    <col min="4" max="4" width="15.625" style="72" customWidth="1"/>
    <col min="5" max="5" width="50.625" style="112" customWidth="1"/>
    <col min="6" max="6" width="10.625" style="112" customWidth="1"/>
    <col min="7" max="8" width="15.625" style="72" customWidth="1"/>
    <col min="9" max="21" width="9.375" style="274" customWidth="1"/>
    <col min="22" max="16384" width="9.375" style="72" customWidth="1"/>
  </cols>
  <sheetData>
    <row r="1" spans="1:8" s="274" customFormat="1" ht="15.75">
      <c r="A1" s="218" t="s">
        <v>472</v>
      </c>
      <c r="B1" s="372"/>
      <c r="C1" s="372"/>
      <c r="D1" s="372"/>
      <c r="E1" s="392"/>
      <c r="F1" s="383"/>
      <c r="G1" s="235"/>
      <c r="H1" s="235"/>
    </row>
    <row r="2" spans="1:8" s="274" customFormat="1" ht="15.75">
      <c r="A2" s="393" t="s">
        <v>573</v>
      </c>
      <c r="B2" s="237"/>
      <c r="C2" s="237"/>
      <c r="D2" s="237"/>
      <c r="E2" s="392"/>
      <c r="F2" s="383"/>
      <c r="G2" s="235"/>
      <c r="H2" s="235"/>
    </row>
    <row r="3" spans="1:8" s="274" customFormat="1" ht="15.75">
      <c r="A3" s="372"/>
      <c r="B3" s="236"/>
      <c r="C3" s="236"/>
      <c r="D3" s="236"/>
      <c r="E3" s="392"/>
      <c r="F3" s="380"/>
      <c r="G3" s="382"/>
      <c r="H3" s="382"/>
    </row>
    <row r="4" spans="1:8" s="235" customFormat="1" ht="15.75">
      <c r="A4" s="221" t="s">
        <v>589</v>
      </c>
      <c r="B4" s="268" t="str">
        <f>Title!B14</f>
        <v>Stara Planina Hold Plc</v>
      </c>
      <c r="C4" s="236"/>
      <c r="D4" s="236"/>
      <c r="H4" s="386"/>
    </row>
    <row r="5" spans="1:8" s="235" customFormat="1" ht="15.75">
      <c r="A5" s="221" t="s">
        <v>268</v>
      </c>
      <c r="B5" s="392" t="str">
        <f>Title!B16</f>
        <v>121227995</v>
      </c>
      <c r="C5" s="378"/>
      <c r="D5" s="237"/>
      <c r="H5" s="388"/>
    </row>
    <row r="6" spans="1:8" s="235" customFormat="1" ht="15.75">
      <c r="A6" s="221" t="s">
        <v>590</v>
      </c>
      <c r="B6" s="450">
        <f>Title!B10</f>
        <v>43373</v>
      </c>
      <c r="C6" s="378"/>
      <c r="D6" s="237"/>
      <c r="H6" s="389"/>
    </row>
    <row r="7" spans="1:8" s="274" customFormat="1" ht="16.5" thickBot="1">
      <c r="A7" s="394"/>
      <c r="B7" s="235"/>
      <c r="C7" s="410"/>
      <c r="D7" s="410"/>
      <c r="E7" s="270"/>
      <c r="F7" s="270"/>
      <c r="H7" s="451" t="s">
        <v>570</v>
      </c>
    </row>
    <row r="8" spans="1:8" ht="15.75">
      <c r="A8" s="287" t="s">
        <v>412</v>
      </c>
      <c r="B8" s="248" t="s">
        <v>270</v>
      </c>
      <c r="C8" s="193" t="s">
        <v>271</v>
      </c>
      <c r="D8" s="238" t="s">
        <v>272</v>
      </c>
      <c r="E8" s="278" t="s">
        <v>413</v>
      </c>
      <c r="F8" s="3" t="s">
        <v>270</v>
      </c>
      <c r="G8" s="193" t="s">
        <v>271</v>
      </c>
      <c r="H8" s="238" t="s">
        <v>272</v>
      </c>
    </row>
    <row r="9" spans="1:8" ht="16.5" thickBot="1">
      <c r="A9" s="359" t="s">
        <v>1</v>
      </c>
      <c r="B9" s="354" t="s">
        <v>2</v>
      </c>
      <c r="C9" s="355">
        <v>1</v>
      </c>
      <c r="D9" s="356">
        <v>2</v>
      </c>
      <c r="E9" s="354" t="s">
        <v>1</v>
      </c>
      <c r="F9" s="355" t="s">
        <v>2</v>
      </c>
      <c r="G9" s="355">
        <v>1</v>
      </c>
      <c r="H9" s="356">
        <v>2</v>
      </c>
    </row>
    <row r="10" spans="1:8" ht="15.75">
      <c r="A10" s="357" t="s">
        <v>414</v>
      </c>
      <c r="B10" s="358"/>
      <c r="C10" s="76"/>
      <c r="D10" s="77"/>
      <c r="E10" s="352" t="s">
        <v>446</v>
      </c>
      <c r="F10" s="353"/>
      <c r="G10" s="447"/>
      <c r="H10" s="448"/>
    </row>
    <row r="11" spans="1:8" ht="15.75">
      <c r="A11" s="282" t="s">
        <v>415</v>
      </c>
      <c r="B11" s="280"/>
      <c r="C11" s="78"/>
      <c r="D11" s="79"/>
      <c r="E11" s="298" t="s">
        <v>447</v>
      </c>
      <c r="F11" s="80"/>
      <c r="G11" s="81"/>
      <c r="H11" s="82"/>
    </row>
    <row r="12" spans="1:8" ht="15.75">
      <c r="A12" s="281" t="s">
        <v>321</v>
      </c>
      <c r="B12" s="306" t="s">
        <v>127</v>
      </c>
      <c r="C12" s="84">
        <v>10</v>
      </c>
      <c r="D12" s="84">
        <v>9</v>
      </c>
      <c r="E12" s="299" t="s">
        <v>448</v>
      </c>
      <c r="F12" s="86" t="s">
        <v>128</v>
      </c>
      <c r="G12" s="84"/>
      <c r="H12" s="85"/>
    </row>
    <row r="13" spans="1:8" ht="15.75">
      <c r="A13" s="281" t="s">
        <v>416</v>
      </c>
      <c r="B13" s="306" t="s">
        <v>129</v>
      </c>
      <c r="C13" s="84">
        <v>85</v>
      </c>
      <c r="D13" s="84">
        <v>111</v>
      </c>
      <c r="E13" s="299" t="s">
        <v>449</v>
      </c>
      <c r="F13" s="86" t="s">
        <v>130</v>
      </c>
      <c r="G13" s="84"/>
      <c r="H13" s="85"/>
    </row>
    <row r="14" spans="1:8" ht="15.75">
      <c r="A14" s="281" t="s">
        <v>417</v>
      </c>
      <c r="B14" s="306" t="s">
        <v>131</v>
      </c>
      <c r="C14" s="84">
        <v>2</v>
      </c>
      <c r="D14" s="84">
        <v>3</v>
      </c>
      <c r="E14" s="300" t="s">
        <v>450</v>
      </c>
      <c r="F14" s="86" t="s">
        <v>132</v>
      </c>
      <c r="G14" s="84"/>
      <c r="H14" s="85"/>
    </row>
    <row r="15" spans="1:8" ht="15.75">
      <c r="A15" s="281" t="s">
        <v>418</v>
      </c>
      <c r="B15" s="306" t="s">
        <v>133</v>
      </c>
      <c r="C15" s="84">
        <v>492</v>
      </c>
      <c r="D15" s="84">
        <v>464</v>
      </c>
      <c r="E15" s="300" t="s">
        <v>405</v>
      </c>
      <c r="F15" s="86" t="s">
        <v>134</v>
      </c>
      <c r="G15" s="84">
        <v>84</v>
      </c>
      <c r="H15" s="85">
        <v>78</v>
      </c>
    </row>
    <row r="16" spans="1:8" ht="15.75">
      <c r="A16" s="281" t="s">
        <v>419</v>
      </c>
      <c r="B16" s="306" t="s">
        <v>135</v>
      </c>
      <c r="C16" s="84">
        <v>23</v>
      </c>
      <c r="D16" s="84">
        <v>21</v>
      </c>
      <c r="E16" s="301" t="s">
        <v>451</v>
      </c>
      <c r="F16" s="87" t="s">
        <v>136</v>
      </c>
      <c r="G16" s="88">
        <f>SUM(G12:G15)</f>
        <v>84</v>
      </c>
      <c r="H16" s="89">
        <f>SUM(H12:H15)</f>
        <v>78</v>
      </c>
    </row>
    <row r="17" spans="1:8" ht="15.75">
      <c r="A17" s="281" t="s">
        <v>420</v>
      </c>
      <c r="B17" s="306" t="s">
        <v>137</v>
      </c>
      <c r="C17" s="84"/>
      <c r="D17" s="84"/>
      <c r="E17" s="300"/>
      <c r="F17" s="90"/>
      <c r="G17" s="81"/>
      <c r="H17" s="82"/>
    </row>
    <row r="18" spans="1:8" ht="15.75">
      <c r="A18" s="281" t="s">
        <v>421</v>
      </c>
      <c r="B18" s="306" t="s">
        <v>138</v>
      </c>
      <c r="C18" s="84"/>
      <c r="D18" s="84"/>
      <c r="E18" s="298" t="s">
        <v>452</v>
      </c>
      <c r="F18" s="91" t="s">
        <v>139</v>
      </c>
      <c r="G18" s="92"/>
      <c r="H18" s="93"/>
    </row>
    <row r="19" spans="1:8" ht="15.75">
      <c r="A19" s="281" t="s">
        <v>422</v>
      </c>
      <c r="B19" s="306" t="s">
        <v>140</v>
      </c>
      <c r="C19" s="84">
        <v>161</v>
      </c>
      <c r="D19" s="84">
        <v>117</v>
      </c>
      <c r="E19" s="299" t="s">
        <v>453</v>
      </c>
      <c r="F19" s="90" t="s">
        <v>141</v>
      </c>
      <c r="G19" s="84"/>
      <c r="H19" s="85"/>
    </row>
    <row r="20" spans="1:8" ht="15.75">
      <c r="A20" s="288" t="s">
        <v>423</v>
      </c>
      <c r="B20" s="306" t="s">
        <v>142</v>
      </c>
      <c r="C20" s="84"/>
      <c r="D20" s="84"/>
      <c r="E20" s="302"/>
      <c r="F20" s="80"/>
      <c r="G20" s="81"/>
      <c r="H20" s="82"/>
    </row>
    <row r="21" spans="1:8" ht="15.75">
      <c r="A21" s="288" t="s">
        <v>424</v>
      </c>
      <c r="B21" s="306" t="s">
        <v>143</v>
      </c>
      <c r="C21" s="84"/>
      <c r="D21" s="84"/>
      <c r="E21" s="298" t="s">
        <v>454</v>
      </c>
      <c r="F21" s="80"/>
      <c r="G21" s="81"/>
      <c r="H21" s="82"/>
    </row>
    <row r="22" spans="1:8" ht="15.75">
      <c r="A22" s="289" t="s">
        <v>425</v>
      </c>
      <c r="B22" s="307" t="s">
        <v>144</v>
      </c>
      <c r="C22" s="88">
        <f>SUM(C12:C18)+C19</f>
        <v>773</v>
      </c>
      <c r="D22" s="89">
        <f>SUM(D12:D18)+D19</f>
        <v>725</v>
      </c>
      <c r="E22" s="303" t="s">
        <v>455</v>
      </c>
      <c r="F22" s="90" t="s">
        <v>145</v>
      </c>
      <c r="G22" s="84">
        <v>189</v>
      </c>
      <c r="H22" s="84">
        <v>172</v>
      </c>
    </row>
    <row r="23" spans="1:8" ht="15.75">
      <c r="A23" s="290"/>
      <c r="B23" s="306"/>
      <c r="C23" s="81"/>
      <c r="D23" s="82"/>
      <c r="E23" s="304" t="s">
        <v>456</v>
      </c>
      <c r="F23" s="90" t="s">
        <v>146</v>
      </c>
      <c r="G23" s="84">
        <v>6525</v>
      </c>
      <c r="H23" s="84">
        <v>6227</v>
      </c>
    </row>
    <row r="24" spans="1:8" ht="15.75">
      <c r="A24" s="282" t="s">
        <v>426</v>
      </c>
      <c r="B24" s="308"/>
      <c r="C24" s="81"/>
      <c r="D24" s="82"/>
      <c r="E24" s="299" t="s">
        <v>457</v>
      </c>
      <c r="F24" s="90" t="s">
        <v>147</v>
      </c>
      <c r="G24" s="84"/>
      <c r="H24" s="84">
        <v>13</v>
      </c>
    </row>
    <row r="25" spans="1:8" ht="15.75">
      <c r="A25" s="291" t="s">
        <v>427</v>
      </c>
      <c r="B25" s="308" t="s">
        <v>148</v>
      </c>
      <c r="C25" s="84"/>
      <c r="D25" s="85"/>
      <c r="E25" s="303" t="s">
        <v>458</v>
      </c>
      <c r="F25" s="90" t="s">
        <v>149</v>
      </c>
      <c r="G25" s="84"/>
      <c r="H25" s="84"/>
    </row>
    <row r="26" spans="1:8" ht="15.75">
      <c r="A26" s="281" t="s">
        <v>428</v>
      </c>
      <c r="B26" s="308" t="s">
        <v>150</v>
      </c>
      <c r="C26" s="84"/>
      <c r="D26" s="85"/>
      <c r="E26" s="299" t="s">
        <v>459</v>
      </c>
      <c r="F26" s="90" t="s">
        <v>151</v>
      </c>
      <c r="G26" s="84"/>
      <c r="H26" s="84"/>
    </row>
    <row r="27" spans="1:8" ht="15.75">
      <c r="A27" s="281" t="s">
        <v>429</v>
      </c>
      <c r="B27" s="308" t="s">
        <v>152</v>
      </c>
      <c r="C27" s="84"/>
      <c r="D27" s="85"/>
      <c r="E27" s="301" t="s">
        <v>460</v>
      </c>
      <c r="F27" s="91" t="s">
        <v>153</v>
      </c>
      <c r="G27" s="88">
        <f>SUM(G22:G26)</f>
        <v>6714</v>
      </c>
      <c r="H27" s="89">
        <f>SUM(H22:H26)</f>
        <v>6412</v>
      </c>
    </row>
    <row r="28" spans="1:8" ht="15.75">
      <c r="A28" s="281" t="s">
        <v>430</v>
      </c>
      <c r="B28" s="308" t="s">
        <v>154</v>
      </c>
      <c r="C28" s="84">
        <v>1</v>
      </c>
      <c r="D28" s="84">
        <v>1</v>
      </c>
      <c r="E28" s="304"/>
      <c r="F28" s="80"/>
      <c r="G28" s="81"/>
      <c r="H28" s="82"/>
    </row>
    <row r="29" spans="1:8" ht="15.75">
      <c r="A29" s="289" t="s">
        <v>431</v>
      </c>
      <c r="B29" s="309" t="s">
        <v>155</v>
      </c>
      <c r="C29" s="88">
        <f>SUM(C25:C28)</f>
        <v>1</v>
      </c>
      <c r="D29" s="89">
        <f>SUM(D25:D28)</f>
        <v>1</v>
      </c>
      <c r="E29" s="299"/>
      <c r="F29" s="80"/>
      <c r="G29" s="81"/>
      <c r="H29" s="82"/>
    </row>
    <row r="30" spans="1:8" ht="16.5" thickBot="1">
      <c r="A30" s="292"/>
      <c r="B30" s="310"/>
      <c r="C30" s="94"/>
      <c r="D30" s="95"/>
      <c r="E30" s="305"/>
      <c r="F30" s="96"/>
      <c r="G30" s="97"/>
      <c r="H30" s="98"/>
    </row>
    <row r="31" spans="1:8" ht="15.75">
      <c r="A31" s="293" t="s">
        <v>432</v>
      </c>
      <c r="B31" s="278" t="s">
        <v>156</v>
      </c>
      <c r="C31" s="99">
        <f>C29+C22</f>
        <v>774</v>
      </c>
      <c r="D31" s="100">
        <f>D29+D22</f>
        <v>726</v>
      </c>
      <c r="E31" s="285" t="s">
        <v>461</v>
      </c>
      <c r="F31" s="101" t="s">
        <v>157</v>
      </c>
      <c r="G31" s="76">
        <f>G16+G18+G27</f>
        <v>6798</v>
      </c>
      <c r="H31" s="77">
        <f>H16+H18+H27</f>
        <v>6490</v>
      </c>
    </row>
    <row r="32" spans="1:8" ht="15.75">
      <c r="A32" s="282"/>
      <c r="B32" s="311"/>
      <c r="C32" s="102"/>
      <c r="D32" s="103"/>
      <c r="E32" s="279"/>
      <c r="F32" s="90"/>
      <c r="G32" s="81"/>
      <c r="H32" s="82"/>
    </row>
    <row r="33" spans="1:8" ht="15.75">
      <c r="A33" s="282" t="s">
        <v>433</v>
      </c>
      <c r="B33" s="311" t="s">
        <v>158</v>
      </c>
      <c r="C33" s="104">
        <f>IF((G31-C31)&gt;0,G31-C31,0)</f>
        <v>6024</v>
      </c>
      <c r="D33" s="105">
        <f>IF((H31-D31)&gt;0,H31-D31,0)</f>
        <v>5764</v>
      </c>
      <c r="E33" s="279" t="s">
        <v>462</v>
      </c>
      <c r="F33" s="91" t="s">
        <v>159</v>
      </c>
      <c r="G33" s="88">
        <f>IF((C31-G31)&gt;0,C31-G31,0)</f>
        <v>0</v>
      </c>
      <c r="H33" s="89">
        <f>IF((D31-H31)&gt;0,D31-H31,0)</f>
        <v>0</v>
      </c>
    </row>
    <row r="34" spans="1:8" ht="15.75">
      <c r="A34" s="294" t="s">
        <v>434</v>
      </c>
      <c r="B34" s="309" t="s">
        <v>160</v>
      </c>
      <c r="C34" s="84"/>
      <c r="D34" s="85"/>
      <c r="E34" s="83" t="s">
        <v>463</v>
      </c>
      <c r="F34" s="90" t="s">
        <v>161</v>
      </c>
      <c r="G34" s="84"/>
      <c r="H34" s="85"/>
    </row>
    <row r="35" spans="1:8" ht="15.75">
      <c r="A35" s="281" t="s">
        <v>435</v>
      </c>
      <c r="B35" s="309" t="s">
        <v>162</v>
      </c>
      <c r="C35" s="84"/>
      <c r="D35" s="85"/>
      <c r="E35" s="83" t="s">
        <v>464</v>
      </c>
      <c r="F35" s="90" t="s">
        <v>163</v>
      </c>
      <c r="G35" s="84"/>
      <c r="H35" s="85"/>
    </row>
    <row r="36" spans="1:8" ht="16.5" thickBot="1">
      <c r="A36" s="295" t="s">
        <v>436</v>
      </c>
      <c r="B36" s="312" t="s">
        <v>164</v>
      </c>
      <c r="C36" s="445">
        <f>C31-C34+C35</f>
        <v>774</v>
      </c>
      <c r="D36" s="446">
        <f>D31-D34+D35</f>
        <v>726</v>
      </c>
      <c r="E36" s="348" t="s">
        <v>465</v>
      </c>
      <c r="F36" s="286" t="s">
        <v>165</v>
      </c>
      <c r="G36" s="94">
        <f>G35-G34+G31</f>
        <v>6798</v>
      </c>
      <c r="H36" s="95">
        <f>H35-H34+H31</f>
        <v>6490</v>
      </c>
    </row>
    <row r="37" spans="1:8" ht="15.75">
      <c r="A37" s="296" t="s">
        <v>437</v>
      </c>
      <c r="B37" s="313" t="s">
        <v>166</v>
      </c>
      <c r="C37" s="99">
        <f>IF((G36-C36)&gt;0,G36-C36,0)</f>
        <v>6024</v>
      </c>
      <c r="D37" s="100">
        <f>IF((H36-D36)&gt;0,H36-D36,0)</f>
        <v>5764</v>
      </c>
      <c r="E37" s="283" t="s">
        <v>466</v>
      </c>
      <c r="F37" s="284" t="s">
        <v>167</v>
      </c>
      <c r="G37" s="76">
        <f>IF((C36-G36)&gt;0,C36-G36,0)</f>
        <v>0</v>
      </c>
      <c r="H37" s="77">
        <f>IF((D36-H36)&gt;0,D36-H36,0)</f>
        <v>0</v>
      </c>
    </row>
    <row r="38" spans="1:8" ht="15.75">
      <c r="A38" s="282" t="s">
        <v>438</v>
      </c>
      <c r="B38" s="309" t="s">
        <v>168</v>
      </c>
      <c r="C38" s="88">
        <f>C39+C40+C41</f>
        <v>0</v>
      </c>
      <c r="D38" s="89">
        <f>D39+D40+D41</f>
        <v>0</v>
      </c>
      <c r="E38" s="349"/>
      <c r="F38" s="80"/>
      <c r="G38" s="81"/>
      <c r="H38" s="82"/>
    </row>
    <row r="39" spans="1:8" ht="15.75">
      <c r="A39" s="281" t="s">
        <v>439</v>
      </c>
      <c r="B39" s="308" t="s">
        <v>169</v>
      </c>
      <c r="C39" s="84"/>
      <c r="D39" s="85"/>
      <c r="E39" s="349"/>
      <c r="F39" s="80"/>
      <c r="G39" s="81"/>
      <c r="H39" s="82"/>
    </row>
    <row r="40" spans="1:8" ht="15.75">
      <c r="A40" s="281" t="s">
        <v>440</v>
      </c>
      <c r="B40" s="314" t="s">
        <v>170</v>
      </c>
      <c r="C40" s="84"/>
      <c r="D40" s="85"/>
      <c r="E40" s="349"/>
      <c r="F40" s="90"/>
      <c r="G40" s="81"/>
      <c r="H40" s="82"/>
    </row>
    <row r="41" spans="1:8" ht="15.75">
      <c r="A41" s="281" t="s">
        <v>441</v>
      </c>
      <c r="B41" s="314" t="s">
        <v>171</v>
      </c>
      <c r="C41" s="84"/>
      <c r="D41" s="85"/>
      <c r="E41" s="349"/>
      <c r="F41" s="90"/>
      <c r="G41" s="81"/>
      <c r="H41" s="82"/>
    </row>
    <row r="42" spans="1:8" ht="15.75">
      <c r="A42" s="282" t="s">
        <v>442</v>
      </c>
      <c r="B42" s="315" t="s">
        <v>172</v>
      </c>
      <c r="C42" s="104">
        <f>+IF((G36-C36-C38)&gt;0,G36-C36-C38,0)</f>
        <v>6024</v>
      </c>
      <c r="D42" s="105">
        <f>+IF((H36-D36-D38)&gt;0,H36-D36-D38,0)</f>
        <v>5764</v>
      </c>
      <c r="E42" s="350" t="s">
        <v>467</v>
      </c>
      <c r="F42" s="106" t="s">
        <v>173</v>
      </c>
      <c r="G42" s="104">
        <f>IF(G37&gt;0,IF(C38+G37&lt;0,0,C38+G37),IF(C37-C38&lt;0,C38-C37,0))</f>
        <v>0</v>
      </c>
      <c r="H42" s="105">
        <f>IF(H37&gt;0,IF(D38+H37&lt;0,0,D38+H37),IF(D37-D38&lt;0,D38-D37,0))</f>
        <v>0</v>
      </c>
    </row>
    <row r="43" spans="1:8" ht="15.75">
      <c r="A43" s="282" t="s">
        <v>443</v>
      </c>
      <c r="B43" s="311" t="s">
        <v>174</v>
      </c>
      <c r="C43" s="84"/>
      <c r="D43" s="85"/>
      <c r="E43" s="279" t="s">
        <v>468</v>
      </c>
      <c r="F43" s="106" t="s">
        <v>175</v>
      </c>
      <c r="G43" s="107"/>
      <c r="H43" s="108"/>
    </row>
    <row r="44" spans="1:8" ht="16.5" thickBot="1">
      <c r="A44" s="282" t="s">
        <v>444</v>
      </c>
      <c r="B44" s="75" t="s">
        <v>176</v>
      </c>
      <c r="C44" s="94">
        <f>IF(G42=0,IF(C42-C43&gt;0,C42-C43+G43,0),IF(G42-G43&lt;0,G43-G42+C42,0))</f>
        <v>6024</v>
      </c>
      <c r="D44" s="95">
        <f>IF(H42=0,IF(D42-D43&gt;0,D42-D43+H43,0),IF(H42-H43&lt;0,H43-H42+D42,0))</f>
        <v>5764</v>
      </c>
      <c r="E44" s="348" t="s">
        <v>469</v>
      </c>
      <c r="F44" s="351" t="s">
        <v>177</v>
      </c>
      <c r="G44" s="94">
        <f>IF(C42=0,IF(G42-G43&gt;0,G42-G43+C43,0),IF(C42-C43&lt;0,C43-C42+G43,0))</f>
        <v>0</v>
      </c>
      <c r="H44" s="95">
        <f>IF(D42=0,IF(H42-H43&gt;0,H42-H43+D43,0),IF(D42-D43&lt;0,D43-D42+H43,0))</f>
        <v>0</v>
      </c>
    </row>
    <row r="45" spans="1:8" ht="16.5" thickBot="1">
      <c r="A45" s="297" t="s">
        <v>445</v>
      </c>
      <c r="B45" s="316" t="s">
        <v>178</v>
      </c>
      <c r="C45" s="109">
        <f>C36+C38+C42</f>
        <v>6798</v>
      </c>
      <c r="D45" s="110">
        <f>D36+D38+D42</f>
        <v>6490</v>
      </c>
      <c r="E45" s="346" t="s">
        <v>445</v>
      </c>
      <c r="F45" s="347" t="s">
        <v>179</v>
      </c>
      <c r="G45" s="109">
        <f>G42+G36</f>
        <v>6798</v>
      </c>
      <c r="H45" s="110">
        <f>H42+H36</f>
        <v>6490</v>
      </c>
    </row>
    <row r="46" spans="1:8" s="274" customFormat="1" ht="15.75">
      <c r="A46" s="270"/>
      <c r="B46" s="271"/>
      <c r="C46" s="272"/>
      <c r="D46" s="272"/>
      <c r="E46" s="273"/>
      <c r="F46" s="270"/>
      <c r="G46" s="272"/>
      <c r="H46" s="272"/>
    </row>
    <row r="47" spans="1:8" s="274" customFormat="1" ht="15.75">
      <c r="A47" s="275"/>
      <c r="B47" s="275"/>
      <c r="E47" s="275"/>
      <c r="F47" s="270"/>
      <c r="G47" s="272"/>
      <c r="H47" s="272"/>
    </row>
    <row r="48" spans="1:8" ht="15.75">
      <c r="A48" s="456" t="s">
        <v>470</v>
      </c>
      <c r="B48" s="456"/>
      <c r="C48" s="456"/>
      <c r="D48" s="456"/>
      <c r="E48" s="456"/>
      <c r="F48" s="74"/>
      <c r="G48" s="111"/>
      <c r="H48" s="111"/>
    </row>
    <row r="49" spans="1:8" s="274" customFormat="1" ht="15.75">
      <c r="A49" s="270"/>
      <c r="B49" s="270"/>
      <c r="C49" s="272"/>
      <c r="D49" s="272"/>
      <c r="E49" s="270"/>
      <c r="F49" s="270"/>
      <c r="G49" s="276"/>
      <c r="H49" s="276"/>
    </row>
    <row r="50" spans="1:8" s="274" customFormat="1" ht="15.75">
      <c r="A50" s="270"/>
      <c r="B50" s="270"/>
      <c r="C50" s="272"/>
      <c r="D50" s="272"/>
      <c r="E50" s="270"/>
      <c r="F50" s="270"/>
      <c r="G50" s="276"/>
      <c r="H50" s="276"/>
    </row>
    <row r="51" spans="1:8" s="274" customFormat="1" ht="15.75">
      <c r="A51" s="270"/>
      <c r="B51" s="270"/>
      <c r="C51" s="272"/>
      <c r="D51" s="272"/>
      <c r="E51" s="270"/>
      <c r="F51" s="270"/>
      <c r="G51" s="276"/>
      <c r="H51" s="276"/>
    </row>
    <row r="52" spans="1:8" s="274" customFormat="1" ht="15.75">
      <c r="A52" s="270"/>
      <c r="B52" s="270"/>
      <c r="C52" s="272"/>
      <c r="D52" s="272"/>
      <c r="E52" s="270"/>
      <c r="F52" s="270"/>
      <c r="G52" s="276"/>
      <c r="H52" s="276"/>
    </row>
    <row r="53" spans="1:8" s="274" customFormat="1" ht="15.75">
      <c r="A53" s="270"/>
      <c r="B53" s="270"/>
      <c r="C53" s="272"/>
      <c r="D53" s="272"/>
      <c r="E53" s="270"/>
      <c r="F53" s="270"/>
      <c r="G53" s="276"/>
      <c r="H53" s="276"/>
    </row>
    <row r="54" spans="1:8" s="274" customFormat="1" ht="15.75">
      <c r="A54" s="270"/>
      <c r="B54" s="270"/>
      <c r="C54" s="272"/>
      <c r="D54" s="272"/>
      <c r="E54" s="270"/>
      <c r="F54" s="270"/>
      <c r="G54" s="276"/>
      <c r="H54" s="276"/>
    </row>
    <row r="55" spans="1:8" s="274" customFormat="1" ht="15.75">
      <c r="A55" s="270"/>
      <c r="B55" s="270"/>
      <c r="C55" s="272"/>
      <c r="D55" s="272"/>
      <c r="E55" s="270"/>
      <c r="F55" s="270"/>
      <c r="G55" s="276"/>
      <c r="H55" s="276"/>
    </row>
    <row r="56" spans="1:8" s="274" customFormat="1" ht="15.75">
      <c r="A56" s="270"/>
      <c r="B56" s="270"/>
      <c r="C56" s="272"/>
      <c r="D56" s="272"/>
      <c r="E56" s="270"/>
      <c r="F56" s="270"/>
      <c r="G56" s="276"/>
      <c r="H56" s="276"/>
    </row>
    <row r="57" spans="1:6" s="274" customFormat="1" ht="15.75">
      <c r="A57" s="270"/>
      <c r="B57" s="270"/>
      <c r="C57" s="277"/>
      <c r="D57" s="277"/>
      <c r="E57" s="270"/>
      <c r="F57" s="270"/>
    </row>
    <row r="58" spans="1:6" s="274" customFormat="1" ht="15.75">
      <c r="A58" s="270"/>
      <c r="B58" s="270"/>
      <c r="C58" s="277"/>
      <c r="D58" s="277"/>
      <c r="E58" s="270"/>
      <c r="F58" s="270"/>
    </row>
    <row r="59" spans="1:6" s="274" customFormat="1" ht="15.75">
      <c r="A59" s="270"/>
      <c r="B59" s="270"/>
      <c r="C59" s="277"/>
      <c r="D59" s="277"/>
      <c r="E59" s="270"/>
      <c r="F59" s="270"/>
    </row>
    <row r="60" spans="1:6" s="274" customFormat="1" ht="15.75">
      <c r="A60" s="270"/>
      <c r="B60" s="270"/>
      <c r="C60" s="277"/>
      <c r="D60" s="277"/>
      <c r="E60" s="270"/>
      <c r="F60" s="270"/>
    </row>
    <row r="61" spans="1:6" s="274" customFormat="1" ht="15.75">
      <c r="A61" s="270"/>
      <c r="B61" s="270"/>
      <c r="C61" s="277"/>
      <c r="D61" s="277"/>
      <c r="E61" s="270"/>
      <c r="F61" s="270"/>
    </row>
    <row r="62" spans="1:6" s="274" customFormat="1" ht="15.75">
      <c r="A62" s="270"/>
      <c r="B62" s="270"/>
      <c r="C62" s="277"/>
      <c r="D62" s="277"/>
      <c r="E62" s="270"/>
      <c r="F62" s="270"/>
    </row>
    <row r="63" spans="1:6" s="274" customFormat="1" ht="15.75">
      <c r="A63" s="270"/>
      <c r="B63" s="270"/>
      <c r="C63" s="277"/>
      <c r="D63" s="277"/>
      <c r="E63" s="270"/>
      <c r="F63" s="270"/>
    </row>
    <row r="64" spans="1:6" s="274" customFormat="1" ht="15.75">
      <c r="A64" s="270"/>
      <c r="B64" s="270"/>
      <c r="C64" s="277"/>
      <c r="D64" s="277"/>
      <c r="E64" s="270"/>
      <c r="F64" s="270"/>
    </row>
    <row r="65" spans="1:6" s="274" customFormat="1" ht="15.75">
      <c r="A65" s="270"/>
      <c r="B65" s="270"/>
      <c r="C65" s="277"/>
      <c r="D65" s="277"/>
      <c r="E65" s="270"/>
      <c r="F65" s="270"/>
    </row>
    <row r="66" spans="1:6" s="274" customFormat="1" ht="15.75">
      <c r="A66" s="270"/>
      <c r="B66" s="270"/>
      <c r="C66" s="277"/>
      <c r="D66" s="277"/>
      <c r="E66" s="270"/>
      <c r="F66" s="270"/>
    </row>
    <row r="67" spans="1:6" s="274" customFormat="1" ht="15.75">
      <c r="A67" s="270"/>
      <c r="B67" s="270"/>
      <c r="C67" s="277"/>
      <c r="D67" s="277"/>
      <c r="E67" s="270"/>
      <c r="F67" s="270"/>
    </row>
    <row r="68" spans="1:6" s="274" customFormat="1" ht="15.75">
      <c r="A68" s="270"/>
      <c r="B68" s="270"/>
      <c r="C68" s="277"/>
      <c r="D68" s="277"/>
      <c r="E68" s="270"/>
      <c r="F68" s="270"/>
    </row>
    <row r="69" spans="1:6" s="274" customFormat="1" ht="15.75">
      <c r="A69" s="270"/>
      <c r="B69" s="270"/>
      <c r="C69" s="277"/>
      <c r="D69" s="277"/>
      <c r="E69" s="270"/>
      <c r="F69" s="270"/>
    </row>
    <row r="70" spans="1:6" s="274" customFormat="1" ht="15.75">
      <c r="A70" s="270"/>
      <c r="B70" s="270"/>
      <c r="C70" s="277"/>
      <c r="D70" s="277"/>
      <c r="E70" s="270"/>
      <c r="F70" s="270"/>
    </row>
    <row r="71" spans="1:6" ht="15.75">
      <c r="A71" s="74"/>
      <c r="B71" s="74"/>
      <c r="C71" s="73"/>
      <c r="D71" s="73"/>
      <c r="E71" s="74"/>
      <c r="F71" s="74"/>
    </row>
    <row r="72" spans="1:6" ht="15.75">
      <c r="A72" s="74"/>
      <c r="B72" s="74"/>
      <c r="C72" s="73"/>
      <c r="D72" s="73"/>
      <c r="E72" s="74"/>
      <c r="F72" s="74"/>
    </row>
    <row r="73" spans="1:6" ht="15.75">
      <c r="A73" s="74"/>
      <c r="B73" s="74"/>
      <c r="C73" s="73"/>
      <c r="D73" s="73"/>
      <c r="E73" s="74"/>
      <c r="F73" s="74"/>
    </row>
    <row r="74" spans="1:6" ht="15.75">
      <c r="A74" s="74"/>
      <c r="B74" s="74"/>
      <c r="C74" s="73"/>
      <c r="D74" s="73"/>
      <c r="E74" s="74"/>
      <c r="F74" s="74"/>
    </row>
    <row r="75" spans="1:6" ht="15.75">
      <c r="A75" s="74"/>
      <c r="B75" s="74"/>
      <c r="C75" s="73"/>
      <c r="D75" s="73"/>
      <c r="E75" s="74"/>
      <c r="F75" s="74"/>
    </row>
    <row r="76" spans="1:6" ht="15.75">
      <c r="A76" s="74"/>
      <c r="B76" s="74"/>
      <c r="C76" s="73"/>
      <c r="D76" s="73"/>
      <c r="E76" s="74"/>
      <c r="F76" s="74"/>
    </row>
    <row r="77" spans="1:6" ht="15.75">
      <c r="A77" s="74"/>
      <c r="B77" s="74"/>
      <c r="C77" s="73"/>
      <c r="D77" s="73"/>
      <c r="E77" s="74"/>
      <c r="F77" s="74"/>
    </row>
    <row r="78" spans="1:6" ht="15.75">
      <c r="A78" s="74"/>
      <c r="B78" s="74"/>
      <c r="C78" s="73"/>
      <c r="D78" s="73"/>
      <c r="E78" s="74"/>
      <c r="F78" s="74"/>
    </row>
    <row r="79" spans="1:6" ht="15.75">
      <c r="A79" s="74"/>
      <c r="B79" s="74"/>
      <c r="C79" s="73"/>
      <c r="D79" s="73"/>
      <c r="E79" s="74"/>
      <c r="F79" s="74"/>
    </row>
    <row r="80" spans="1:6" ht="15.75">
      <c r="A80" s="74"/>
      <c r="B80" s="74"/>
      <c r="C80" s="73"/>
      <c r="D80" s="73"/>
      <c r="E80" s="74"/>
      <c r="F80" s="74"/>
    </row>
    <row r="81" spans="1:6" ht="15.75">
      <c r="A81" s="74"/>
      <c r="B81" s="74"/>
      <c r="C81" s="73"/>
      <c r="D81" s="73"/>
      <c r="E81" s="74"/>
      <c r="F81" s="74"/>
    </row>
    <row r="82" spans="1:6" ht="15.75">
      <c r="A82" s="74"/>
      <c r="B82" s="74"/>
      <c r="C82" s="73"/>
      <c r="D82" s="73"/>
      <c r="E82" s="74"/>
      <c r="F82" s="74"/>
    </row>
    <row r="83" spans="1:6" ht="15.75">
      <c r="A83" s="74"/>
      <c r="B83" s="74"/>
      <c r="C83" s="73"/>
      <c r="D83" s="73"/>
      <c r="E83" s="74"/>
      <c r="F83" s="74"/>
    </row>
    <row r="84" spans="1:6" ht="15.75">
      <c r="A84" s="74"/>
      <c r="B84" s="74"/>
      <c r="C84" s="73"/>
      <c r="D84" s="73"/>
      <c r="E84" s="74"/>
      <c r="F84" s="74"/>
    </row>
    <row r="85" spans="1:6" ht="15.75">
      <c r="A85" s="74"/>
      <c r="B85" s="74"/>
      <c r="C85" s="73"/>
      <c r="D85" s="73"/>
      <c r="E85" s="74"/>
      <c r="F85" s="74"/>
    </row>
    <row r="86" spans="1:6" ht="15.75">
      <c r="A86" s="74"/>
      <c r="B86" s="74"/>
      <c r="C86" s="73"/>
      <c r="D86" s="73"/>
      <c r="E86" s="74"/>
      <c r="F86" s="74"/>
    </row>
    <row r="87" spans="1:6" ht="15.75">
      <c r="A87" s="74"/>
      <c r="B87" s="74"/>
      <c r="C87" s="73"/>
      <c r="D87" s="73"/>
      <c r="E87" s="74"/>
      <c r="F87" s="74"/>
    </row>
    <row r="88" spans="1:6" ht="15.75">
      <c r="A88" s="74"/>
      <c r="B88" s="74"/>
      <c r="C88" s="73"/>
      <c r="D88" s="73"/>
      <c r="E88" s="74"/>
      <c r="F88" s="74"/>
    </row>
    <row r="89" spans="1:6" ht="15.75">
      <c r="A89" s="74"/>
      <c r="B89" s="74"/>
      <c r="C89" s="73"/>
      <c r="D89" s="73"/>
      <c r="E89" s="74"/>
      <c r="F89" s="74"/>
    </row>
    <row r="90" spans="1:6" ht="15.75">
      <c r="A90" s="74"/>
      <c r="B90" s="74"/>
      <c r="C90" s="73"/>
      <c r="D90" s="73"/>
      <c r="E90" s="74"/>
      <c r="F90" s="74"/>
    </row>
    <row r="91" spans="1:6" ht="15.75">
      <c r="A91" s="74"/>
      <c r="B91" s="74"/>
      <c r="C91" s="73"/>
      <c r="D91" s="73"/>
      <c r="E91" s="74"/>
      <c r="F91" s="74"/>
    </row>
    <row r="92" spans="1:6" ht="15.75">
      <c r="A92" s="74"/>
      <c r="B92" s="74"/>
      <c r="C92" s="73"/>
      <c r="D92" s="73"/>
      <c r="E92" s="74"/>
      <c r="F92" s="74"/>
    </row>
    <row r="93" spans="1:6" ht="15.75">
      <c r="A93" s="74"/>
      <c r="B93" s="74"/>
      <c r="C93" s="73"/>
      <c r="D93" s="73"/>
      <c r="E93" s="74"/>
      <c r="F93" s="74"/>
    </row>
    <row r="94" spans="1:6" ht="15.75">
      <c r="A94" s="74"/>
      <c r="B94" s="74"/>
      <c r="C94" s="73"/>
      <c r="D94" s="73"/>
      <c r="E94" s="74"/>
      <c r="F94" s="74"/>
    </row>
    <row r="95" spans="1:6" ht="15.75">
      <c r="A95" s="74"/>
      <c r="B95" s="74"/>
      <c r="C95" s="73"/>
      <c r="D95" s="73"/>
      <c r="E95" s="74"/>
      <c r="F95" s="74"/>
    </row>
    <row r="96" spans="1:6" ht="15.75">
      <c r="A96" s="74"/>
      <c r="B96" s="74"/>
      <c r="C96" s="73"/>
      <c r="D96" s="73"/>
      <c r="E96" s="74"/>
      <c r="F96" s="74"/>
    </row>
    <row r="97" spans="1:6" ht="15.75">
      <c r="A97" s="74"/>
      <c r="B97" s="74"/>
      <c r="C97" s="73"/>
      <c r="D97" s="73"/>
      <c r="E97" s="74"/>
      <c r="F97" s="74"/>
    </row>
    <row r="98" spans="1:6" ht="15.75">
      <c r="A98" s="74"/>
      <c r="B98" s="74"/>
      <c r="C98" s="73"/>
      <c r="D98" s="73"/>
      <c r="E98" s="74"/>
      <c r="F98" s="74"/>
    </row>
    <row r="99" spans="1:6" ht="15.75">
      <c r="A99" s="74"/>
      <c r="B99" s="74"/>
      <c r="C99" s="73"/>
      <c r="D99" s="73"/>
      <c r="E99" s="74"/>
      <c r="F99" s="74"/>
    </row>
    <row r="100" spans="1:6" ht="15.75">
      <c r="A100" s="74"/>
      <c r="B100" s="74"/>
      <c r="C100" s="73"/>
      <c r="D100" s="73"/>
      <c r="E100" s="74"/>
      <c r="F100" s="74"/>
    </row>
    <row r="101" spans="1:6" ht="15.75">
      <c r="A101" s="74"/>
      <c r="B101" s="74"/>
      <c r="C101" s="73"/>
      <c r="D101" s="73"/>
      <c r="E101" s="74"/>
      <c r="F101" s="74"/>
    </row>
    <row r="102" spans="1:6" ht="15.75">
      <c r="A102" s="74"/>
      <c r="B102" s="74"/>
      <c r="C102" s="73"/>
      <c r="D102" s="73"/>
      <c r="E102" s="74"/>
      <c r="F102" s="74"/>
    </row>
    <row r="103" spans="1:6" ht="15.75">
      <c r="A103" s="74"/>
      <c r="B103" s="74"/>
      <c r="C103" s="73"/>
      <c r="D103" s="73"/>
      <c r="E103" s="74"/>
      <c r="F103" s="74"/>
    </row>
    <row r="104" spans="1:6" ht="15.75">
      <c r="A104" s="74"/>
      <c r="B104" s="74"/>
      <c r="C104" s="73"/>
      <c r="D104" s="73"/>
      <c r="E104" s="74"/>
      <c r="F104" s="74"/>
    </row>
    <row r="105" spans="1:6" ht="15.75">
      <c r="A105" s="74"/>
      <c r="B105" s="74"/>
      <c r="C105" s="73"/>
      <c r="D105" s="73"/>
      <c r="E105" s="74"/>
      <c r="F105" s="74"/>
    </row>
    <row r="106" spans="1:6" ht="15.75">
      <c r="A106" s="74"/>
      <c r="B106" s="74"/>
      <c r="C106" s="73"/>
      <c r="D106" s="73"/>
      <c r="E106" s="74"/>
      <c r="F106" s="74"/>
    </row>
    <row r="107" spans="1:6" ht="15.75">
      <c r="A107" s="74"/>
      <c r="B107" s="74"/>
      <c r="C107" s="73"/>
      <c r="D107" s="73"/>
      <c r="E107" s="74"/>
      <c r="F107" s="74"/>
    </row>
    <row r="108" spans="1:6" ht="15.75">
      <c r="A108" s="74"/>
      <c r="B108" s="74"/>
      <c r="C108" s="73"/>
      <c r="D108" s="73"/>
      <c r="E108" s="74"/>
      <c r="F108" s="74"/>
    </row>
    <row r="109" spans="1:6" ht="15.75">
      <c r="A109" s="74"/>
      <c r="B109" s="74"/>
      <c r="C109" s="73"/>
      <c r="D109" s="73"/>
      <c r="E109" s="74"/>
      <c r="F109" s="74"/>
    </row>
    <row r="110" spans="1:6" ht="15.75">
      <c r="A110" s="74"/>
      <c r="B110" s="74"/>
      <c r="C110" s="73"/>
      <c r="D110" s="73"/>
      <c r="E110" s="74"/>
      <c r="F110" s="74"/>
    </row>
    <row r="111" spans="1:6" ht="15.75">
      <c r="A111" s="74"/>
      <c r="B111" s="74"/>
      <c r="C111" s="73"/>
      <c r="D111" s="73"/>
      <c r="E111" s="74"/>
      <c r="F111" s="74"/>
    </row>
    <row r="112" spans="1:6" ht="15.75">
      <c r="A112" s="74"/>
      <c r="B112" s="74"/>
      <c r="C112" s="73"/>
      <c r="D112" s="73"/>
      <c r="E112" s="74"/>
      <c r="F112" s="74"/>
    </row>
    <row r="113" spans="1:6" ht="15.75">
      <c r="A113" s="74"/>
      <c r="B113" s="74"/>
      <c r="C113" s="73"/>
      <c r="D113" s="73"/>
      <c r="E113" s="74"/>
      <c r="F113" s="74"/>
    </row>
    <row r="114" spans="1:6" ht="15.75">
      <c r="A114" s="74"/>
      <c r="B114" s="74"/>
      <c r="C114" s="73"/>
      <c r="D114" s="73"/>
      <c r="E114" s="74"/>
      <c r="F114" s="74"/>
    </row>
    <row r="115" spans="1:6" ht="15.75">
      <c r="A115" s="74"/>
      <c r="B115" s="74"/>
      <c r="C115" s="73"/>
      <c r="D115" s="73"/>
      <c r="E115" s="74"/>
      <c r="F115" s="74"/>
    </row>
    <row r="116" spans="1:6" ht="15.75">
      <c r="A116" s="74"/>
      <c r="B116" s="74"/>
      <c r="C116" s="73"/>
      <c r="D116" s="73"/>
      <c r="E116" s="74"/>
      <c r="F116" s="74"/>
    </row>
    <row r="117" spans="1:6" ht="15.75">
      <c r="A117" s="74"/>
      <c r="B117" s="74"/>
      <c r="C117" s="73"/>
      <c r="D117" s="73"/>
      <c r="E117" s="74"/>
      <c r="F117" s="74"/>
    </row>
    <row r="118" spans="1:6" ht="15.75">
      <c r="A118" s="74"/>
      <c r="B118" s="74"/>
      <c r="C118" s="73"/>
      <c r="D118" s="73"/>
      <c r="E118" s="74"/>
      <c r="F118" s="74"/>
    </row>
    <row r="119" spans="1:6" ht="15.75">
      <c r="A119" s="74"/>
      <c r="B119" s="74"/>
      <c r="C119" s="73"/>
      <c r="D119" s="73"/>
      <c r="E119" s="74"/>
      <c r="F119" s="74"/>
    </row>
    <row r="120" spans="1:6" ht="15.75">
      <c r="A120" s="74"/>
      <c r="B120" s="74"/>
      <c r="C120" s="73"/>
      <c r="D120" s="73"/>
      <c r="E120" s="74"/>
      <c r="F120" s="74"/>
    </row>
    <row r="121" spans="1:6" ht="15.75">
      <c r="A121" s="74"/>
      <c r="B121" s="74"/>
      <c r="C121" s="73"/>
      <c r="D121" s="73"/>
      <c r="E121" s="74"/>
      <c r="F121" s="74"/>
    </row>
    <row r="122" spans="1:6" ht="15.75">
      <c r="A122" s="74"/>
      <c r="B122" s="74"/>
      <c r="C122" s="73"/>
      <c r="D122" s="73"/>
      <c r="E122" s="74"/>
      <c r="F122" s="74"/>
    </row>
    <row r="123" spans="1:6" ht="15.75">
      <c r="A123" s="74"/>
      <c r="B123" s="74"/>
      <c r="C123" s="73"/>
      <c r="D123" s="73"/>
      <c r="E123" s="74"/>
      <c r="F123" s="74"/>
    </row>
    <row r="124" spans="1:6" ht="15.75">
      <c r="A124" s="74"/>
      <c r="B124" s="74"/>
      <c r="C124" s="73"/>
      <c r="D124" s="73"/>
      <c r="E124" s="74"/>
      <c r="F124" s="74"/>
    </row>
    <row r="125" spans="1:6" ht="15.75">
      <c r="A125" s="74"/>
      <c r="B125" s="74"/>
      <c r="C125" s="73"/>
      <c r="D125" s="73"/>
      <c r="E125" s="74"/>
      <c r="F125" s="74"/>
    </row>
    <row r="126" spans="1:6" ht="15.75">
      <c r="A126" s="74"/>
      <c r="B126" s="74"/>
      <c r="C126" s="73"/>
      <c r="D126" s="73"/>
      <c r="E126" s="74"/>
      <c r="F126" s="74"/>
    </row>
    <row r="127" spans="1:6" ht="15.75">
      <c r="A127" s="74"/>
      <c r="B127" s="74"/>
      <c r="C127" s="73"/>
      <c r="D127" s="73"/>
      <c r="E127" s="74"/>
      <c r="F127" s="74"/>
    </row>
    <row r="128" spans="1:6" ht="15.75">
      <c r="A128" s="74"/>
      <c r="B128" s="74"/>
      <c r="C128" s="73"/>
      <c r="D128" s="73"/>
      <c r="E128" s="74"/>
      <c r="F128" s="74"/>
    </row>
    <row r="129" spans="1:6" ht="15.75">
      <c r="A129" s="74"/>
      <c r="B129" s="74"/>
      <c r="C129" s="73"/>
      <c r="D129" s="73"/>
      <c r="E129" s="74"/>
      <c r="F129" s="74"/>
    </row>
    <row r="130" spans="1:6" ht="15.75">
      <c r="A130" s="74"/>
      <c r="B130" s="74"/>
      <c r="C130" s="73"/>
      <c r="D130" s="73"/>
      <c r="E130" s="74"/>
      <c r="F130" s="74"/>
    </row>
    <row r="131" spans="1:6" ht="15.75">
      <c r="A131" s="74"/>
      <c r="B131" s="74"/>
      <c r="C131" s="73"/>
      <c r="D131" s="73"/>
      <c r="E131" s="74"/>
      <c r="F131" s="74"/>
    </row>
    <row r="132" spans="1:6" ht="15.75">
      <c r="A132" s="74"/>
      <c r="B132" s="74"/>
      <c r="C132" s="73"/>
      <c r="D132" s="73"/>
      <c r="E132" s="74"/>
      <c r="F132" s="74"/>
    </row>
    <row r="133" spans="1:6" ht="15.75">
      <c r="A133" s="74"/>
      <c r="B133" s="74"/>
      <c r="C133" s="73"/>
      <c r="D133" s="73"/>
      <c r="E133" s="74"/>
      <c r="F133" s="74"/>
    </row>
    <row r="134" spans="1:6" ht="15.75">
      <c r="A134" s="74"/>
      <c r="B134" s="74"/>
      <c r="C134" s="73"/>
      <c r="D134" s="73"/>
      <c r="E134" s="74"/>
      <c r="F134" s="74"/>
    </row>
    <row r="135" spans="1:6" ht="15.75">
      <c r="A135" s="74"/>
      <c r="B135" s="74"/>
      <c r="C135" s="73"/>
      <c r="D135" s="73"/>
      <c r="E135" s="74"/>
      <c r="F135" s="74"/>
    </row>
    <row r="136" spans="1:6" ht="15.75">
      <c r="A136" s="74"/>
      <c r="B136" s="74"/>
      <c r="C136" s="73"/>
      <c r="D136" s="73"/>
      <c r="E136" s="74"/>
      <c r="F136" s="74"/>
    </row>
    <row r="137" spans="1:6" ht="15.75">
      <c r="A137" s="74"/>
      <c r="B137" s="74"/>
      <c r="C137" s="73"/>
      <c r="D137" s="73"/>
      <c r="E137" s="74"/>
      <c r="F137" s="74"/>
    </row>
    <row r="138" spans="1:6" ht="15.75">
      <c r="A138" s="74"/>
      <c r="B138" s="74"/>
      <c r="C138" s="73"/>
      <c r="D138" s="73"/>
      <c r="E138" s="74"/>
      <c r="F138" s="74"/>
    </row>
    <row r="139" spans="1:6" ht="15.75">
      <c r="A139" s="74"/>
      <c r="B139" s="74"/>
      <c r="C139" s="73"/>
      <c r="D139" s="73"/>
      <c r="E139" s="74"/>
      <c r="F139" s="74"/>
    </row>
    <row r="140" spans="1:6" ht="15.75">
      <c r="A140" s="74"/>
      <c r="B140" s="74"/>
      <c r="C140" s="73"/>
      <c r="D140" s="73"/>
      <c r="E140" s="74"/>
      <c r="F140" s="74"/>
    </row>
    <row r="141" spans="1:6" ht="15.75">
      <c r="A141" s="74"/>
      <c r="B141" s="74"/>
      <c r="C141" s="73"/>
      <c r="D141" s="73"/>
      <c r="E141" s="74"/>
      <c r="F141" s="74"/>
    </row>
    <row r="142" spans="1:6" ht="15.75">
      <c r="A142" s="74"/>
      <c r="B142" s="74"/>
      <c r="C142" s="73"/>
      <c r="D142" s="73"/>
      <c r="E142" s="74"/>
      <c r="F142" s="74"/>
    </row>
    <row r="143" spans="1:6" ht="15.75">
      <c r="A143" s="74"/>
      <c r="B143" s="74"/>
      <c r="C143" s="73"/>
      <c r="D143" s="73"/>
      <c r="E143" s="74"/>
      <c r="F143" s="74"/>
    </row>
    <row r="144" spans="1:6" ht="15.75">
      <c r="A144" s="74"/>
      <c r="B144" s="74"/>
      <c r="C144" s="73"/>
      <c r="D144" s="73"/>
      <c r="E144" s="74"/>
      <c r="F144" s="74"/>
    </row>
    <row r="145" spans="1:6" ht="15.75">
      <c r="A145" s="74"/>
      <c r="B145" s="74"/>
      <c r="C145" s="73"/>
      <c r="D145" s="73"/>
      <c r="E145" s="74"/>
      <c r="F145" s="74"/>
    </row>
    <row r="146" spans="1:6" ht="15.75">
      <c r="A146" s="74"/>
      <c r="B146" s="74"/>
      <c r="C146" s="73"/>
      <c r="D146" s="73"/>
      <c r="E146" s="74"/>
      <c r="F146" s="74"/>
    </row>
    <row r="147" spans="1:6" ht="15.75">
      <c r="A147" s="74"/>
      <c r="B147" s="74"/>
      <c r="C147" s="73"/>
      <c r="D147" s="73"/>
      <c r="E147" s="74"/>
      <c r="F147" s="74"/>
    </row>
    <row r="148" spans="1:6" ht="15.75">
      <c r="A148" s="74"/>
      <c r="B148" s="74"/>
      <c r="C148" s="73"/>
      <c r="D148" s="73"/>
      <c r="E148" s="74"/>
      <c r="F148" s="74"/>
    </row>
    <row r="149" spans="1:6" ht="15.75">
      <c r="A149" s="74"/>
      <c r="B149" s="74"/>
      <c r="C149" s="73"/>
      <c r="D149" s="73"/>
      <c r="E149" s="74"/>
      <c r="F149" s="74"/>
    </row>
    <row r="150" spans="1:6" ht="15.75">
      <c r="A150" s="74"/>
      <c r="B150" s="74"/>
      <c r="C150" s="73"/>
      <c r="D150" s="73"/>
      <c r="E150" s="74"/>
      <c r="F150" s="74"/>
    </row>
    <row r="151" spans="1:6" ht="15.75">
      <c r="A151" s="74"/>
      <c r="B151" s="74"/>
      <c r="C151" s="73"/>
      <c r="D151" s="73"/>
      <c r="E151" s="74"/>
      <c r="F151" s="74"/>
    </row>
    <row r="152" spans="1:6" ht="15.75">
      <c r="A152" s="74"/>
      <c r="B152" s="74"/>
      <c r="C152" s="73"/>
      <c r="D152" s="73"/>
      <c r="E152" s="74"/>
      <c r="F152" s="74"/>
    </row>
    <row r="153" spans="1:6" ht="15.75">
      <c r="A153" s="74"/>
      <c r="B153" s="74"/>
      <c r="C153" s="73"/>
      <c r="D153" s="73"/>
      <c r="E153" s="74"/>
      <c r="F153" s="74"/>
    </row>
    <row r="154" spans="1:6" ht="15.75">
      <c r="A154" s="74"/>
      <c r="B154" s="74"/>
      <c r="C154" s="73"/>
      <c r="D154" s="73"/>
      <c r="E154" s="74"/>
      <c r="F154" s="74"/>
    </row>
    <row r="155" spans="1:6" ht="15.75">
      <c r="A155" s="74"/>
      <c r="B155" s="74"/>
      <c r="C155" s="73"/>
      <c r="D155" s="73"/>
      <c r="E155" s="74"/>
      <c r="F155" s="74"/>
    </row>
    <row r="156" spans="1:6" ht="15.75">
      <c r="A156" s="74"/>
      <c r="B156" s="74"/>
      <c r="C156" s="73"/>
      <c r="D156" s="73"/>
      <c r="E156" s="74"/>
      <c r="F156" s="74"/>
    </row>
    <row r="157" spans="1:6" ht="15.75">
      <c r="A157" s="74"/>
      <c r="B157" s="74"/>
      <c r="C157" s="73"/>
      <c r="D157" s="73"/>
      <c r="E157" s="74"/>
      <c r="F157" s="74"/>
    </row>
    <row r="158" spans="1:6" ht="15.75">
      <c r="A158" s="74"/>
      <c r="B158" s="74"/>
      <c r="C158" s="73"/>
      <c r="D158" s="73"/>
      <c r="E158" s="74"/>
      <c r="F158" s="74"/>
    </row>
    <row r="159" spans="1:6" ht="15.75">
      <c r="A159" s="74"/>
      <c r="B159" s="74"/>
      <c r="C159" s="73"/>
      <c r="D159" s="73"/>
      <c r="E159" s="74"/>
      <c r="F159" s="74"/>
    </row>
    <row r="160" spans="1:6" ht="15.75">
      <c r="A160" s="74"/>
      <c r="B160" s="74"/>
      <c r="C160" s="73"/>
      <c r="D160" s="73"/>
      <c r="E160" s="74"/>
      <c r="F160" s="74"/>
    </row>
    <row r="161" spans="1:6" ht="15.75">
      <c r="A161" s="74"/>
      <c r="B161" s="74"/>
      <c r="C161" s="73"/>
      <c r="D161" s="73"/>
      <c r="E161" s="74"/>
      <c r="F161" s="74"/>
    </row>
    <row r="162" spans="1:6" ht="15.75">
      <c r="A162" s="74"/>
      <c r="B162" s="74"/>
      <c r="C162" s="73"/>
      <c r="D162" s="73"/>
      <c r="E162" s="74"/>
      <c r="F162" s="74"/>
    </row>
    <row r="163" spans="1:6" ht="15.75">
      <c r="A163" s="74"/>
      <c r="B163" s="74"/>
      <c r="C163" s="73"/>
      <c r="D163" s="73"/>
      <c r="E163" s="74"/>
      <c r="F163" s="74"/>
    </row>
    <row r="164" spans="1:6" ht="15.75">
      <c r="A164" s="74"/>
      <c r="B164" s="74"/>
      <c r="C164" s="73"/>
      <c r="D164" s="73"/>
      <c r="E164" s="74"/>
      <c r="F164" s="74"/>
    </row>
    <row r="165" spans="1:6" ht="15.75">
      <c r="A165" s="74"/>
      <c r="B165" s="74"/>
      <c r="C165" s="73"/>
      <c r="D165" s="73"/>
      <c r="E165" s="74"/>
      <c r="F165" s="74"/>
    </row>
    <row r="166" spans="1:6" ht="15.75">
      <c r="A166" s="74"/>
      <c r="B166" s="74"/>
      <c r="C166" s="73"/>
      <c r="D166" s="73"/>
      <c r="E166" s="74"/>
      <c r="F166" s="74"/>
    </row>
    <row r="167" spans="1:6" ht="15.75">
      <c r="A167" s="74"/>
      <c r="B167" s="74"/>
      <c r="C167" s="73"/>
      <c r="D167" s="73"/>
      <c r="E167" s="74"/>
      <c r="F167" s="74"/>
    </row>
    <row r="168" spans="1:6" ht="15.75">
      <c r="A168" s="74"/>
      <c r="B168" s="74"/>
      <c r="C168" s="73"/>
      <c r="D168" s="73"/>
      <c r="E168" s="74"/>
      <c r="F168" s="74"/>
    </row>
    <row r="169" spans="1:6" ht="15.75">
      <c r="A169" s="74"/>
      <c r="B169" s="74"/>
      <c r="C169" s="73"/>
      <c r="D169" s="73"/>
      <c r="E169" s="74"/>
      <c r="F169" s="74"/>
    </row>
    <row r="170" spans="1:6" ht="15.75">
      <c r="A170" s="74"/>
      <c r="B170" s="74"/>
      <c r="C170" s="73"/>
      <c r="D170" s="73"/>
      <c r="E170" s="74"/>
      <c r="F170" s="74"/>
    </row>
    <row r="171" spans="1:6" ht="15.75">
      <c r="A171" s="74"/>
      <c r="B171" s="74"/>
      <c r="C171" s="73"/>
      <c r="D171" s="73"/>
      <c r="E171" s="74"/>
      <c r="F171" s="74"/>
    </row>
    <row r="172" spans="1:6" ht="15.75">
      <c r="A172" s="74"/>
      <c r="B172" s="74"/>
      <c r="C172" s="73"/>
      <c r="D172" s="73"/>
      <c r="E172" s="74"/>
      <c r="F172" s="74"/>
    </row>
    <row r="173" spans="1:6" ht="15.75">
      <c r="A173" s="74"/>
      <c r="B173" s="74"/>
      <c r="C173" s="73"/>
      <c r="D173" s="73"/>
      <c r="E173" s="74"/>
      <c r="F173" s="74"/>
    </row>
    <row r="174" spans="1:6" ht="15.75">
      <c r="A174" s="74"/>
      <c r="B174" s="74"/>
      <c r="C174" s="73"/>
      <c r="D174" s="73"/>
      <c r="E174" s="74"/>
      <c r="F174" s="74"/>
    </row>
    <row r="175" spans="1:6" ht="15.75">
      <c r="A175" s="74"/>
      <c r="B175" s="74"/>
      <c r="C175" s="73"/>
      <c r="D175" s="73"/>
      <c r="E175" s="74"/>
      <c r="F175" s="74"/>
    </row>
    <row r="176" spans="1:6" ht="15.75">
      <c r="A176" s="74"/>
      <c r="B176" s="74"/>
      <c r="C176" s="73"/>
      <c r="D176" s="73"/>
      <c r="E176" s="74"/>
      <c r="F176" s="74"/>
    </row>
    <row r="177" spans="1:6" ht="15.75">
      <c r="A177" s="74"/>
      <c r="B177" s="74"/>
      <c r="C177" s="73"/>
      <c r="D177" s="73"/>
      <c r="E177" s="74"/>
      <c r="F177" s="74"/>
    </row>
    <row r="178" spans="1:6" ht="15.75">
      <c r="A178" s="74"/>
      <c r="B178" s="74"/>
      <c r="C178" s="73"/>
      <c r="D178" s="73"/>
      <c r="E178" s="74"/>
      <c r="F178" s="74"/>
    </row>
    <row r="179" spans="1:6" ht="15.75">
      <c r="A179" s="74"/>
      <c r="B179" s="74"/>
      <c r="C179" s="73"/>
      <c r="D179" s="73"/>
      <c r="E179" s="74"/>
      <c r="F179" s="74"/>
    </row>
    <row r="180" spans="1:6" ht="15.75">
      <c r="A180" s="74"/>
      <c r="B180" s="74"/>
      <c r="C180" s="73"/>
      <c r="D180" s="73"/>
      <c r="E180" s="74"/>
      <c r="F180" s="74"/>
    </row>
    <row r="181" spans="1:6" ht="15.75">
      <c r="A181" s="74"/>
      <c r="B181" s="74"/>
      <c r="C181" s="73"/>
      <c r="D181" s="73"/>
      <c r="E181" s="74"/>
      <c r="F181" s="74"/>
    </row>
    <row r="182" spans="1:6" ht="15.75">
      <c r="A182" s="74"/>
      <c r="B182" s="74"/>
      <c r="C182" s="73"/>
      <c r="D182" s="73"/>
      <c r="E182" s="74"/>
      <c r="F182" s="74"/>
    </row>
    <row r="183" spans="1:6" ht="15.75">
      <c r="A183" s="74"/>
      <c r="B183" s="74"/>
      <c r="C183" s="73"/>
      <c r="D183" s="73"/>
      <c r="E183" s="74"/>
      <c r="F183" s="74"/>
    </row>
    <row r="184" spans="1:6" ht="15.75">
      <c r="A184" s="74"/>
      <c r="B184" s="74"/>
      <c r="C184" s="73"/>
      <c r="D184" s="73"/>
      <c r="E184" s="74"/>
      <c r="F184" s="74"/>
    </row>
    <row r="185" spans="1:6" ht="15.75">
      <c r="A185" s="74"/>
      <c r="B185" s="74"/>
      <c r="C185" s="73"/>
      <c r="D185" s="73"/>
      <c r="E185" s="74"/>
      <c r="F185" s="74"/>
    </row>
    <row r="186" spans="1:6" ht="15.75">
      <c r="A186" s="74"/>
      <c r="B186" s="74"/>
      <c r="C186" s="73"/>
      <c r="D186" s="73"/>
      <c r="E186" s="74"/>
      <c r="F186" s="74"/>
    </row>
    <row r="187" spans="1:6" ht="15.75">
      <c r="A187" s="74"/>
      <c r="B187" s="74"/>
      <c r="C187" s="73"/>
      <c r="D187" s="73"/>
      <c r="E187" s="74"/>
      <c r="F187" s="74"/>
    </row>
    <row r="188" spans="1:6" ht="15.75">
      <c r="A188" s="74"/>
      <c r="B188" s="74"/>
      <c r="C188" s="73"/>
      <c r="D188" s="73"/>
      <c r="E188" s="74"/>
      <c r="F188" s="74"/>
    </row>
    <row r="189" spans="1:6" ht="15.75">
      <c r="A189" s="74"/>
      <c r="B189" s="74"/>
      <c r="C189" s="73"/>
      <c r="D189" s="73"/>
      <c r="E189" s="74"/>
      <c r="F189" s="74"/>
    </row>
    <row r="190" spans="1:6" ht="15.75">
      <c r="A190" s="74"/>
      <c r="B190" s="74"/>
      <c r="C190" s="73"/>
      <c r="D190" s="73"/>
      <c r="E190" s="74"/>
      <c r="F190" s="74"/>
    </row>
    <row r="191" spans="1:6" ht="15.75">
      <c r="A191" s="74"/>
      <c r="B191" s="74"/>
      <c r="C191" s="73"/>
      <c r="D191" s="73"/>
      <c r="E191" s="74"/>
      <c r="F191" s="74"/>
    </row>
    <row r="192" spans="1:6" ht="15.75">
      <c r="A192" s="74"/>
      <c r="B192" s="74"/>
      <c r="C192" s="73"/>
      <c r="D192" s="73"/>
      <c r="E192" s="74"/>
      <c r="F192" s="74"/>
    </row>
    <row r="193" spans="1:6" ht="15.75">
      <c r="A193" s="74"/>
      <c r="B193" s="74"/>
      <c r="C193" s="73"/>
      <c r="D193" s="73"/>
      <c r="E193" s="74"/>
      <c r="F193" s="74"/>
    </row>
    <row r="194" spans="1:6" ht="15.75">
      <c r="A194" s="74"/>
      <c r="B194" s="74"/>
      <c r="C194" s="73"/>
      <c r="D194" s="73"/>
      <c r="E194" s="74"/>
      <c r="F194" s="74"/>
    </row>
    <row r="195" spans="1:6" ht="15.75">
      <c r="A195" s="74"/>
      <c r="B195" s="74"/>
      <c r="C195" s="73"/>
      <c r="D195" s="73"/>
      <c r="E195" s="74"/>
      <c r="F195" s="74"/>
    </row>
    <row r="196" spans="1:6" ht="15.75">
      <c r="A196" s="74"/>
      <c r="B196" s="74"/>
      <c r="C196" s="73"/>
      <c r="D196" s="73"/>
      <c r="E196" s="74"/>
      <c r="F196" s="74"/>
    </row>
    <row r="197" spans="1:6" ht="15.75">
      <c r="A197" s="74"/>
      <c r="B197" s="74"/>
      <c r="C197" s="73"/>
      <c r="D197" s="73"/>
      <c r="E197" s="74"/>
      <c r="F197" s="74"/>
    </row>
    <row r="198" spans="1:6" ht="15.75">
      <c r="A198" s="74"/>
      <c r="B198" s="74"/>
      <c r="C198" s="73"/>
      <c r="D198" s="73"/>
      <c r="E198" s="74"/>
      <c r="F198" s="74"/>
    </row>
    <row r="199" spans="1:6" ht="15.75">
      <c r="A199" s="74"/>
      <c r="B199" s="74"/>
      <c r="C199" s="73"/>
      <c r="D199" s="73"/>
      <c r="E199" s="74"/>
      <c r="F199" s="74"/>
    </row>
    <row r="200" spans="1:6" ht="15.75">
      <c r="A200" s="74"/>
      <c r="B200" s="74"/>
      <c r="C200" s="73"/>
      <c r="D200" s="73"/>
      <c r="E200" s="74"/>
      <c r="F200" s="74"/>
    </row>
    <row r="201" spans="1:6" ht="15.75">
      <c r="A201" s="74"/>
      <c r="B201" s="74"/>
      <c r="C201" s="73"/>
      <c r="D201" s="73"/>
      <c r="E201" s="74"/>
      <c r="F201" s="74"/>
    </row>
    <row r="202" spans="1:6" ht="15.75">
      <c r="A202" s="74"/>
      <c r="B202" s="74"/>
      <c r="C202" s="73"/>
      <c r="D202" s="73"/>
      <c r="E202" s="74"/>
      <c r="F202" s="74"/>
    </row>
    <row r="203" spans="1:6" ht="15.75">
      <c r="A203" s="74"/>
      <c r="B203" s="74"/>
      <c r="C203" s="73"/>
      <c r="D203" s="73"/>
      <c r="E203" s="74"/>
      <c r="F203" s="74"/>
    </row>
    <row r="204" spans="1:6" ht="15.75">
      <c r="A204" s="74"/>
      <c r="B204" s="74"/>
      <c r="C204" s="73"/>
      <c r="D204" s="73"/>
      <c r="E204" s="74"/>
      <c r="F204" s="74"/>
    </row>
    <row r="205" spans="1:6" ht="15.75">
      <c r="A205" s="74"/>
      <c r="B205" s="74"/>
      <c r="C205" s="73"/>
      <c r="D205" s="73"/>
      <c r="E205" s="74"/>
      <c r="F205" s="74"/>
    </row>
    <row r="206" spans="1:6" ht="15.75">
      <c r="A206" s="74"/>
      <c r="B206" s="74"/>
      <c r="C206" s="73"/>
      <c r="D206" s="73"/>
      <c r="E206" s="74"/>
      <c r="F206" s="74"/>
    </row>
    <row r="207" spans="1:6" ht="15.75">
      <c r="A207" s="74"/>
      <c r="B207" s="74"/>
      <c r="C207" s="73"/>
      <c r="D207" s="73"/>
      <c r="E207" s="74"/>
      <c r="F207" s="74"/>
    </row>
    <row r="208" spans="1:6" ht="15.75">
      <c r="A208" s="74"/>
      <c r="B208" s="74"/>
      <c r="C208" s="73"/>
      <c r="D208" s="73"/>
      <c r="E208" s="74"/>
      <c r="F208" s="74"/>
    </row>
    <row r="209" spans="1:6" ht="15.75">
      <c r="A209" s="74"/>
      <c r="B209" s="74"/>
      <c r="C209" s="73"/>
      <c r="D209" s="73"/>
      <c r="E209" s="74"/>
      <c r="F209" s="74"/>
    </row>
    <row r="210" spans="1:6" ht="15.75">
      <c r="A210" s="74"/>
      <c r="B210" s="74"/>
      <c r="C210" s="73"/>
      <c r="D210" s="73"/>
      <c r="E210" s="74"/>
      <c r="F210" s="74"/>
    </row>
    <row r="211" spans="1:6" ht="15.75">
      <c r="A211" s="74"/>
      <c r="B211" s="74"/>
      <c r="C211" s="73"/>
      <c r="D211" s="73"/>
      <c r="E211" s="74"/>
      <c r="F211" s="74"/>
    </row>
    <row r="212" spans="1:6" ht="15.75">
      <c r="A212" s="74"/>
      <c r="B212" s="74"/>
      <c r="C212" s="73"/>
      <c r="D212" s="73"/>
      <c r="E212" s="74"/>
      <c r="F212" s="74"/>
    </row>
    <row r="213" spans="1:6" ht="15.75">
      <c r="A213" s="74"/>
      <c r="B213" s="74"/>
      <c r="C213" s="73"/>
      <c r="D213" s="73"/>
      <c r="E213" s="74"/>
      <c r="F213" s="74"/>
    </row>
    <row r="214" spans="1:6" ht="15.75">
      <c r="A214" s="74"/>
      <c r="B214" s="74"/>
      <c r="C214" s="73"/>
      <c r="D214" s="73"/>
      <c r="E214" s="74"/>
      <c r="F214" s="74"/>
    </row>
    <row r="215" spans="1:6" ht="15.75">
      <c r="A215" s="74"/>
      <c r="B215" s="74"/>
      <c r="C215" s="73"/>
      <c r="D215" s="73"/>
      <c r="E215" s="74"/>
      <c r="F215" s="74"/>
    </row>
    <row r="216" spans="1:6" ht="15.75">
      <c r="A216" s="74"/>
      <c r="B216" s="74"/>
      <c r="C216" s="73"/>
      <c r="D216" s="73"/>
      <c r="E216" s="74"/>
      <c r="F216" s="74"/>
    </row>
    <row r="217" spans="1:6" ht="15.75">
      <c r="A217" s="74"/>
      <c r="B217" s="74"/>
      <c r="C217" s="73"/>
      <c r="D217" s="73"/>
      <c r="E217" s="74"/>
      <c r="F217" s="74"/>
    </row>
    <row r="218" spans="1:6" ht="15.75">
      <c r="A218" s="74"/>
      <c r="B218" s="74"/>
      <c r="C218" s="73"/>
      <c r="D218" s="73"/>
      <c r="E218" s="74"/>
      <c r="F218" s="74"/>
    </row>
    <row r="219" spans="1:6" ht="15.75">
      <c r="A219" s="74"/>
      <c r="B219" s="74"/>
      <c r="C219" s="73"/>
      <c r="D219" s="73"/>
      <c r="E219" s="74"/>
      <c r="F219" s="74"/>
    </row>
    <row r="220" spans="1:6" ht="15.75">
      <c r="A220" s="74"/>
      <c r="B220" s="74"/>
      <c r="C220" s="73"/>
      <c r="D220" s="73"/>
      <c r="E220" s="74"/>
      <c r="F220" s="74"/>
    </row>
    <row r="221" spans="1:6" ht="15.75">
      <c r="A221" s="74"/>
      <c r="B221" s="74"/>
      <c r="C221" s="73"/>
      <c r="D221" s="73"/>
      <c r="E221" s="74"/>
      <c r="F221" s="74"/>
    </row>
    <row r="222" spans="1:6" ht="15.75">
      <c r="A222" s="74"/>
      <c r="B222" s="74"/>
      <c r="C222" s="73"/>
      <c r="D222" s="73"/>
      <c r="E222" s="74"/>
      <c r="F222" s="74"/>
    </row>
    <row r="223" spans="1:6" ht="15.75">
      <c r="A223" s="74"/>
      <c r="B223" s="74"/>
      <c r="C223" s="73"/>
      <c r="D223" s="73"/>
      <c r="E223" s="74"/>
      <c r="F223" s="74"/>
    </row>
    <row r="224" spans="1:6" ht="15.75">
      <c r="A224" s="74"/>
      <c r="B224" s="74"/>
      <c r="C224" s="73"/>
      <c r="D224" s="73"/>
      <c r="E224" s="74"/>
      <c r="F224" s="74"/>
    </row>
    <row r="225" spans="1:6" ht="15.75">
      <c r="A225" s="74"/>
      <c r="B225" s="74"/>
      <c r="C225" s="73"/>
      <c r="D225" s="73"/>
      <c r="E225" s="74"/>
      <c r="F225" s="74"/>
    </row>
    <row r="226" spans="1:6" ht="15.75">
      <c r="A226" s="74"/>
      <c r="B226" s="74"/>
      <c r="C226" s="73"/>
      <c r="D226" s="73"/>
      <c r="E226" s="74"/>
      <c r="F226" s="74"/>
    </row>
    <row r="227" spans="1:6" ht="15.75">
      <c r="A227" s="74"/>
      <c r="B227" s="74"/>
      <c r="C227" s="73"/>
      <c r="D227" s="73"/>
      <c r="E227" s="74"/>
      <c r="F227" s="74"/>
    </row>
    <row r="228" spans="1:6" ht="15.75">
      <c r="A228" s="74"/>
      <c r="B228" s="74"/>
      <c r="C228" s="73"/>
      <c r="D228" s="73"/>
      <c r="E228" s="74"/>
      <c r="F228" s="74"/>
    </row>
    <row r="229" spans="1:6" ht="15.75">
      <c r="A229" s="74"/>
      <c r="B229" s="74"/>
      <c r="C229" s="73"/>
      <c r="D229" s="73"/>
      <c r="E229" s="74"/>
      <c r="F229" s="74"/>
    </row>
    <row r="230" spans="1:6" ht="15.75">
      <c r="A230" s="74"/>
      <c r="B230" s="74"/>
      <c r="C230" s="73"/>
      <c r="D230" s="73"/>
      <c r="E230" s="74"/>
      <c r="F230" s="74"/>
    </row>
    <row r="231" spans="1:6" ht="15.75">
      <c r="A231" s="74"/>
      <c r="B231" s="74"/>
      <c r="C231" s="73"/>
      <c r="D231" s="73"/>
      <c r="E231" s="74"/>
      <c r="F231" s="74"/>
    </row>
    <row r="232" spans="1:6" ht="15.75">
      <c r="A232" s="74"/>
      <c r="B232" s="74"/>
      <c r="C232" s="73"/>
      <c r="D232" s="73"/>
      <c r="E232" s="74"/>
      <c r="F232" s="74"/>
    </row>
    <row r="233" spans="1:6" ht="15.75">
      <c r="A233" s="74"/>
      <c r="B233" s="74"/>
      <c r="C233" s="73"/>
      <c r="D233" s="73"/>
      <c r="E233" s="74"/>
      <c r="F233" s="74"/>
    </row>
    <row r="234" spans="1:6" ht="15.75">
      <c r="A234" s="74"/>
      <c r="B234" s="74"/>
      <c r="C234" s="73"/>
      <c r="D234" s="73"/>
      <c r="E234" s="74"/>
      <c r="F234" s="74"/>
    </row>
    <row r="235" spans="1:6" ht="15.75">
      <c r="A235" s="74"/>
      <c r="B235" s="74"/>
      <c r="C235" s="73"/>
      <c r="D235" s="73"/>
      <c r="E235" s="74"/>
      <c r="F235" s="74"/>
    </row>
    <row r="236" spans="1:6" ht="15.75">
      <c r="A236" s="74"/>
      <c r="B236" s="74"/>
      <c r="C236" s="73"/>
      <c r="D236" s="73"/>
      <c r="E236" s="74"/>
      <c r="F236" s="74"/>
    </row>
    <row r="237" spans="1:6" ht="15.75">
      <c r="A237" s="74"/>
      <c r="B237" s="74"/>
      <c r="C237" s="73"/>
      <c r="D237" s="73"/>
      <c r="E237" s="74"/>
      <c r="F237" s="74"/>
    </row>
    <row r="238" spans="1:6" ht="15.75">
      <c r="A238" s="74"/>
      <c r="B238" s="74"/>
      <c r="C238" s="73"/>
      <c r="D238" s="73"/>
      <c r="E238" s="74"/>
      <c r="F238" s="74"/>
    </row>
    <row r="239" spans="1:6" ht="15.75">
      <c r="A239" s="74"/>
      <c r="B239" s="74"/>
      <c r="C239" s="73"/>
      <c r="D239" s="73"/>
      <c r="E239" s="74"/>
      <c r="F239" s="74"/>
    </row>
    <row r="240" spans="1:6" ht="15.75">
      <c r="A240" s="74"/>
      <c r="B240" s="74"/>
      <c r="C240" s="73"/>
      <c r="D240" s="73"/>
      <c r="E240" s="74"/>
      <c r="F240" s="74"/>
    </row>
    <row r="241" spans="1:6" ht="15.75">
      <c r="A241" s="74"/>
      <c r="B241" s="74"/>
      <c r="C241" s="73"/>
      <c r="D241" s="73"/>
      <c r="E241" s="74"/>
      <c r="F241" s="74"/>
    </row>
    <row r="242" spans="1:6" ht="15.75">
      <c r="A242" s="74"/>
      <c r="B242" s="74"/>
      <c r="C242" s="73"/>
      <c r="D242" s="73"/>
      <c r="E242" s="74"/>
      <c r="F242" s="74"/>
    </row>
    <row r="243" spans="1:6" ht="15.75">
      <c r="A243" s="74"/>
      <c r="B243" s="74"/>
      <c r="C243" s="73"/>
      <c r="D243" s="73"/>
      <c r="E243" s="74"/>
      <c r="F243" s="74"/>
    </row>
    <row r="244" spans="1:6" ht="15.75">
      <c r="A244" s="74"/>
      <c r="B244" s="74"/>
      <c r="C244" s="73"/>
      <c r="D244" s="73"/>
      <c r="E244" s="74"/>
      <c r="F244" s="74"/>
    </row>
    <row r="245" spans="1:6" ht="15.75">
      <c r="A245" s="74"/>
      <c r="B245" s="74"/>
      <c r="C245" s="73"/>
      <c r="D245" s="73"/>
      <c r="E245" s="74"/>
      <c r="F245" s="74"/>
    </row>
    <row r="246" spans="1:6" ht="15.75">
      <c r="A246" s="74"/>
      <c r="B246" s="74"/>
      <c r="C246" s="73"/>
      <c r="D246" s="73"/>
      <c r="E246" s="74"/>
      <c r="F246" s="74"/>
    </row>
    <row r="247" spans="1:6" ht="15.75">
      <c r="A247" s="74"/>
      <c r="B247" s="74"/>
      <c r="C247" s="73"/>
      <c r="D247" s="73"/>
      <c r="E247" s="74"/>
      <c r="F247" s="74"/>
    </row>
    <row r="248" spans="1:6" ht="15.75">
      <c r="A248" s="74"/>
      <c r="B248" s="74"/>
      <c r="C248" s="73"/>
      <c r="D248" s="73"/>
      <c r="E248" s="74"/>
      <c r="F248" s="74"/>
    </row>
    <row r="249" spans="1:6" ht="15.75">
      <c r="A249" s="74"/>
      <c r="B249" s="74"/>
      <c r="C249" s="73"/>
      <c r="D249" s="73"/>
      <c r="E249" s="74"/>
      <c r="F249" s="74"/>
    </row>
    <row r="250" spans="1:6" ht="15.75">
      <c r="A250" s="74"/>
      <c r="B250" s="74"/>
      <c r="C250" s="73"/>
      <c r="D250" s="73"/>
      <c r="E250" s="74"/>
      <c r="F250" s="74"/>
    </row>
    <row r="251" spans="1:6" ht="15.75">
      <c r="A251" s="74"/>
      <c r="B251" s="74"/>
      <c r="C251" s="73"/>
      <c r="D251" s="73"/>
      <c r="E251" s="74"/>
      <c r="F251" s="74"/>
    </row>
    <row r="252" spans="1:6" ht="15.75">
      <c r="A252" s="74"/>
      <c r="B252" s="74"/>
      <c r="C252" s="73"/>
      <c r="D252" s="73"/>
      <c r="E252" s="74"/>
      <c r="F252" s="74"/>
    </row>
    <row r="253" spans="1:6" ht="15.75">
      <c r="A253" s="74"/>
      <c r="B253" s="74"/>
      <c r="C253" s="73"/>
      <c r="D253" s="73"/>
      <c r="E253" s="74"/>
      <c r="F253" s="74"/>
    </row>
    <row r="254" spans="1:6" ht="15.75">
      <c r="A254" s="74"/>
      <c r="B254" s="74"/>
      <c r="C254" s="73"/>
      <c r="D254" s="73"/>
      <c r="E254" s="74"/>
      <c r="F254" s="74"/>
    </row>
    <row r="255" spans="1:6" ht="15.75">
      <c r="A255" s="74"/>
      <c r="B255" s="74"/>
      <c r="C255" s="73"/>
      <c r="D255" s="73"/>
      <c r="E255" s="74"/>
      <c r="F255" s="74"/>
    </row>
    <row r="256" spans="1:6" ht="15.75">
      <c r="A256" s="74"/>
      <c r="B256" s="74"/>
      <c r="C256" s="73"/>
      <c r="D256" s="73"/>
      <c r="E256" s="74"/>
      <c r="F256" s="74"/>
    </row>
    <row r="257" spans="1:6" ht="15.75">
      <c r="A257" s="74"/>
      <c r="B257" s="74"/>
      <c r="C257" s="73"/>
      <c r="D257" s="73"/>
      <c r="E257" s="74"/>
      <c r="F257" s="74"/>
    </row>
    <row r="258" spans="1:6" ht="15.75">
      <c r="A258" s="74"/>
      <c r="B258" s="74"/>
      <c r="C258" s="73"/>
      <c r="D258" s="73"/>
      <c r="E258" s="74"/>
      <c r="F258" s="74"/>
    </row>
    <row r="259" spans="1:6" ht="15.75">
      <c r="A259" s="74"/>
      <c r="B259" s="74"/>
      <c r="C259" s="73"/>
      <c r="D259" s="73"/>
      <c r="E259" s="74"/>
      <c r="F259" s="74"/>
    </row>
    <row r="260" spans="1:6" ht="15.75">
      <c r="A260" s="74"/>
      <c r="B260" s="74"/>
      <c r="C260" s="73"/>
      <c r="D260" s="73"/>
      <c r="E260" s="74"/>
      <c r="F260" s="74"/>
    </row>
    <row r="261" spans="1:6" ht="15.75">
      <c r="A261" s="74"/>
      <c r="B261" s="74"/>
      <c r="C261" s="73"/>
      <c r="D261" s="73"/>
      <c r="E261" s="74"/>
      <c r="F261" s="74"/>
    </row>
    <row r="262" spans="1:6" ht="15.75">
      <c r="A262" s="74"/>
      <c r="B262" s="74"/>
      <c r="C262" s="73"/>
      <c r="D262" s="73"/>
      <c r="E262" s="74"/>
      <c r="F262" s="74"/>
    </row>
    <row r="263" spans="1:6" ht="15.75">
      <c r="A263" s="74"/>
      <c r="B263" s="74"/>
      <c r="C263" s="73"/>
      <c r="D263" s="73"/>
      <c r="E263" s="74"/>
      <c r="F263" s="74"/>
    </row>
    <row r="264" spans="1:6" ht="15.75">
      <c r="A264" s="74"/>
      <c r="B264" s="74"/>
      <c r="C264" s="73"/>
      <c r="D264" s="73"/>
      <c r="E264" s="74"/>
      <c r="F264" s="74"/>
    </row>
    <row r="265" spans="1:6" ht="15.75">
      <c r="A265" s="74"/>
      <c r="B265" s="74"/>
      <c r="C265" s="73"/>
      <c r="D265" s="73"/>
      <c r="E265" s="74"/>
      <c r="F265" s="74"/>
    </row>
    <row r="266" spans="1:6" ht="15.75">
      <c r="A266" s="74"/>
      <c r="B266" s="74"/>
      <c r="C266" s="73"/>
      <c r="D266" s="73"/>
      <c r="E266" s="74"/>
      <c r="F266" s="74"/>
    </row>
    <row r="267" spans="1:6" ht="15.75">
      <c r="A267" s="74"/>
      <c r="B267" s="74"/>
      <c r="C267" s="73"/>
      <c r="D267" s="73"/>
      <c r="E267" s="74"/>
      <c r="F267" s="74"/>
    </row>
    <row r="268" spans="1:6" ht="15.75">
      <c r="A268" s="74"/>
      <c r="B268" s="74"/>
      <c r="C268" s="73"/>
      <c r="D268" s="73"/>
      <c r="E268" s="74"/>
      <c r="F268" s="74"/>
    </row>
    <row r="269" spans="1:6" ht="15.75">
      <c r="A269" s="74"/>
      <c r="B269" s="74"/>
      <c r="C269" s="73"/>
      <c r="D269" s="73"/>
      <c r="E269" s="74"/>
      <c r="F269" s="74"/>
    </row>
    <row r="270" spans="1:6" ht="15.75">
      <c r="A270" s="74"/>
      <c r="B270" s="74"/>
      <c r="C270" s="73"/>
      <c r="D270" s="73"/>
      <c r="E270" s="74"/>
      <c r="F270" s="74"/>
    </row>
    <row r="271" spans="1:6" ht="15.75">
      <c r="A271" s="74"/>
      <c r="B271" s="74"/>
      <c r="C271" s="73"/>
      <c r="D271" s="73"/>
      <c r="E271" s="74"/>
      <c r="F271" s="74"/>
    </row>
    <row r="272" spans="1:6" ht="15.75">
      <c r="A272" s="74"/>
      <c r="B272" s="74"/>
      <c r="C272" s="73"/>
      <c r="D272" s="73"/>
      <c r="E272" s="74"/>
      <c r="F272" s="74"/>
    </row>
    <row r="273" spans="1:6" ht="15.75">
      <c r="A273" s="74"/>
      <c r="B273" s="74"/>
      <c r="C273" s="73"/>
      <c r="D273" s="73"/>
      <c r="E273" s="74"/>
      <c r="F273" s="74"/>
    </row>
    <row r="274" spans="1:6" ht="15.75">
      <c r="A274" s="74"/>
      <c r="B274" s="74"/>
      <c r="C274" s="73"/>
      <c r="D274" s="73"/>
      <c r="E274" s="74"/>
      <c r="F274" s="74"/>
    </row>
    <row r="275" spans="1:6" ht="15.75">
      <c r="A275" s="74"/>
      <c r="B275" s="74"/>
      <c r="C275" s="73"/>
      <c r="D275" s="73"/>
      <c r="E275" s="74"/>
      <c r="F275" s="74"/>
    </row>
    <row r="276" spans="1:6" ht="15.75">
      <c r="A276" s="74"/>
      <c r="B276" s="74"/>
      <c r="C276" s="73"/>
      <c r="D276" s="73"/>
      <c r="E276" s="74"/>
      <c r="F276" s="74"/>
    </row>
    <row r="277" spans="1:6" ht="15.75">
      <c r="A277" s="74"/>
      <c r="B277" s="74"/>
      <c r="C277" s="73"/>
      <c r="D277" s="73"/>
      <c r="E277" s="74"/>
      <c r="F277" s="74"/>
    </row>
    <row r="278" spans="1:6" ht="15.75">
      <c r="A278" s="74"/>
      <c r="B278" s="74"/>
      <c r="C278" s="73"/>
      <c r="D278" s="73"/>
      <c r="E278" s="74"/>
      <c r="F278" s="74"/>
    </row>
    <row r="279" spans="1:6" ht="15.75">
      <c r="A279" s="74"/>
      <c r="B279" s="74"/>
      <c r="C279" s="73"/>
      <c r="D279" s="73"/>
      <c r="E279" s="74"/>
      <c r="F279" s="74"/>
    </row>
    <row r="280" spans="1:6" ht="15.75">
      <c r="A280" s="74"/>
      <c r="B280" s="74"/>
      <c r="C280" s="73"/>
      <c r="D280" s="73"/>
      <c r="E280" s="74"/>
      <c r="F280" s="74"/>
    </row>
    <row r="281" spans="1:6" ht="15.75">
      <c r="A281" s="74"/>
      <c r="B281" s="74"/>
      <c r="C281" s="73"/>
      <c r="D281" s="73"/>
      <c r="E281" s="74"/>
      <c r="F281" s="74"/>
    </row>
    <row r="282" spans="1:6" ht="15.75">
      <c r="A282" s="74"/>
      <c r="B282" s="74"/>
      <c r="C282" s="73"/>
      <c r="D282" s="73"/>
      <c r="E282" s="74"/>
      <c r="F282" s="74"/>
    </row>
    <row r="283" spans="1:6" ht="15.75">
      <c r="A283" s="74"/>
      <c r="B283" s="74"/>
      <c r="C283" s="73"/>
      <c r="D283" s="73"/>
      <c r="E283" s="74"/>
      <c r="F283" s="74"/>
    </row>
    <row r="284" spans="1:6" ht="15.75">
      <c r="A284" s="74"/>
      <c r="B284" s="74"/>
      <c r="C284" s="73"/>
      <c r="D284" s="73"/>
      <c r="E284" s="74"/>
      <c r="F284" s="74"/>
    </row>
    <row r="285" spans="1:6" ht="15.75">
      <c r="A285" s="74"/>
      <c r="B285" s="74"/>
      <c r="C285" s="73"/>
      <c r="D285" s="73"/>
      <c r="E285" s="74"/>
      <c r="F285" s="74"/>
    </row>
    <row r="286" spans="1:6" ht="15.75">
      <c r="A286" s="74"/>
      <c r="B286" s="74"/>
      <c r="C286" s="73"/>
      <c r="D286" s="73"/>
      <c r="E286" s="74"/>
      <c r="F286" s="74"/>
    </row>
    <row r="287" spans="1:6" ht="15.75">
      <c r="A287" s="74"/>
      <c r="B287" s="74"/>
      <c r="C287" s="73"/>
      <c r="D287" s="73"/>
      <c r="E287" s="74"/>
      <c r="F287" s="74"/>
    </row>
    <row r="288" spans="1:6" ht="15.75">
      <c r="A288" s="74"/>
      <c r="B288" s="74"/>
      <c r="C288" s="73"/>
      <c r="D288" s="73"/>
      <c r="E288" s="74"/>
      <c r="F288" s="74"/>
    </row>
    <row r="289" spans="1:6" ht="15.75">
      <c r="A289" s="74"/>
      <c r="B289" s="74"/>
      <c r="C289" s="73"/>
      <c r="D289" s="73"/>
      <c r="E289" s="74"/>
      <c r="F289" s="74"/>
    </row>
    <row r="290" spans="1:6" ht="15.75">
      <c r="A290" s="74"/>
      <c r="B290" s="74"/>
      <c r="C290" s="73"/>
      <c r="D290" s="73"/>
      <c r="E290" s="74"/>
      <c r="F290" s="74"/>
    </row>
    <row r="291" spans="1:6" ht="15.75">
      <c r="A291" s="74"/>
      <c r="B291" s="74"/>
      <c r="C291" s="73"/>
      <c r="D291" s="73"/>
      <c r="E291" s="74"/>
      <c r="F291" s="74"/>
    </row>
    <row r="292" spans="1:6" ht="15.75">
      <c r="A292" s="74"/>
      <c r="B292" s="74"/>
      <c r="C292" s="73"/>
      <c r="D292" s="73"/>
      <c r="E292" s="74"/>
      <c r="F292" s="74"/>
    </row>
    <row r="293" spans="1:6" ht="15.75">
      <c r="A293" s="74"/>
      <c r="B293" s="74"/>
      <c r="C293" s="73"/>
      <c r="D293" s="73"/>
      <c r="E293" s="74"/>
      <c r="F293" s="74"/>
    </row>
    <row r="294" spans="1:6" ht="15.75">
      <c r="A294" s="74"/>
      <c r="B294" s="74"/>
      <c r="C294" s="73"/>
      <c r="D294" s="73"/>
      <c r="E294" s="74"/>
      <c r="F294" s="74"/>
    </row>
    <row r="295" spans="1:6" ht="15.75">
      <c r="A295" s="74"/>
      <c r="B295" s="74"/>
      <c r="C295" s="73"/>
      <c r="D295" s="73"/>
      <c r="E295" s="74"/>
      <c r="F295" s="74"/>
    </row>
    <row r="296" spans="1:6" ht="15.75">
      <c r="A296" s="74"/>
      <c r="B296" s="74"/>
      <c r="C296" s="73"/>
      <c r="D296" s="73"/>
      <c r="E296" s="74"/>
      <c r="F296" s="74"/>
    </row>
    <row r="297" spans="1:6" ht="15.75">
      <c r="A297" s="74"/>
      <c r="B297" s="74"/>
      <c r="C297" s="73"/>
      <c r="D297" s="73"/>
      <c r="E297" s="74"/>
      <c r="F297" s="74"/>
    </row>
    <row r="298" spans="1:6" ht="15.75">
      <c r="A298" s="74"/>
      <c r="B298" s="74"/>
      <c r="C298" s="73"/>
      <c r="D298" s="73"/>
      <c r="E298" s="74"/>
      <c r="F298" s="74"/>
    </row>
    <row r="299" spans="1:6" ht="15.75">
      <c r="A299" s="74"/>
      <c r="B299" s="74"/>
      <c r="C299" s="73"/>
      <c r="D299" s="73"/>
      <c r="E299" s="74"/>
      <c r="F299" s="74"/>
    </row>
    <row r="300" spans="1:6" ht="15.75">
      <c r="A300" s="74"/>
      <c r="B300" s="74"/>
      <c r="C300" s="73"/>
      <c r="D300" s="73"/>
      <c r="E300" s="74"/>
      <c r="F300" s="74"/>
    </row>
    <row r="301" spans="1:6" ht="15.75">
      <c r="A301" s="74"/>
      <c r="B301" s="74"/>
      <c r="C301" s="73"/>
      <c r="D301" s="73"/>
      <c r="E301" s="74"/>
      <c r="F301" s="74"/>
    </row>
    <row r="302" spans="1:6" ht="15.75">
      <c r="A302" s="74"/>
      <c r="B302" s="74"/>
      <c r="C302" s="73"/>
      <c r="D302" s="73"/>
      <c r="E302" s="74"/>
      <c r="F302" s="74"/>
    </row>
    <row r="303" spans="1:6" ht="15.75">
      <c r="A303" s="74"/>
      <c r="B303" s="74"/>
      <c r="C303" s="73"/>
      <c r="D303" s="73"/>
      <c r="E303" s="74"/>
      <c r="F303" s="74"/>
    </row>
    <row r="304" spans="1:6" ht="15.75">
      <c r="A304" s="74"/>
      <c r="B304" s="74"/>
      <c r="C304" s="73"/>
      <c r="D304" s="73"/>
      <c r="E304" s="74"/>
      <c r="F304" s="74"/>
    </row>
    <row r="305" spans="1:6" ht="15.75">
      <c r="A305" s="74"/>
      <c r="B305" s="74"/>
      <c r="C305" s="73"/>
      <c r="D305" s="73"/>
      <c r="E305" s="74"/>
      <c r="F305" s="74"/>
    </row>
    <row r="306" spans="1:6" ht="15.75">
      <c r="A306" s="74"/>
      <c r="B306" s="74"/>
      <c r="C306" s="73"/>
      <c r="D306" s="73"/>
      <c r="E306" s="74"/>
      <c r="F306" s="74"/>
    </row>
    <row r="307" spans="1:6" ht="15.75">
      <c r="A307" s="74"/>
      <c r="B307" s="74"/>
      <c r="C307" s="73"/>
      <c r="D307" s="73"/>
      <c r="E307" s="74"/>
      <c r="F307" s="74"/>
    </row>
    <row r="308" spans="1:6" ht="15.75">
      <c r="A308" s="74"/>
      <c r="B308" s="74"/>
      <c r="C308" s="73"/>
      <c r="D308" s="73"/>
      <c r="E308" s="74"/>
      <c r="F308" s="74"/>
    </row>
    <row r="309" spans="1:6" ht="15.75">
      <c r="A309" s="74"/>
      <c r="B309" s="74"/>
      <c r="C309" s="73"/>
      <c r="D309" s="73"/>
      <c r="E309" s="74"/>
      <c r="F309" s="74"/>
    </row>
    <row r="310" spans="1:6" ht="15.75">
      <c r="A310" s="74"/>
      <c r="B310" s="74"/>
      <c r="C310" s="73"/>
      <c r="D310" s="73"/>
      <c r="E310" s="74"/>
      <c r="F310" s="74"/>
    </row>
    <row r="311" spans="1:6" ht="15.75">
      <c r="A311" s="74"/>
      <c r="B311" s="74"/>
      <c r="C311" s="73"/>
      <c r="D311" s="73"/>
      <c r="E311" s="74"/>
      <c r="F311" s="74"/>
    </row>
    <row r="312" spans="1:6" ht="15.75">
      <c r="A312" s="74"/>
      <c r="B312" s="74"/>
      <c r="C312" s="73"/>
      <c r="D312" s="73"/>
      <c r="E312" s="74"/>
      <c r="F312" s="74"/>
    </row>
    <row r="313" spans="1:6" ht="15.75">
      <c r="A313" s="74"/>
      <c r="B313" s="74"/>
      <c r="C313" s="73"/>
      <c r="D313" s="73"/>
      <c r="E313" s="74"/>
      <c r="F313" s="74"/>
    </row>
    <row r="314" spans="1:6" ht="15.75">
      <c r="A314" s="74"/>
      <c r="B314" s="74"/>
      <c r="C314" s="73"/>
      <c r="D314" s="73"/>
      <c r="E314" s="74"/>
      <c r="F314" s="74"/>
    </row>
    <row r="315" spans="1:6" ht="15.75">
      <c r="A315" s="74"/>
      <c r="B315" s="74"/>
      <c r="C315" s="73"/>
      <c r="D315" s="73"/>
      <c r="E315" s="74"/>
      <c r="F315" s="74"/>
    </row>
    <row r="316" spans="1:6" ht="15.75">
      <c r="A316" s="74"/>
      <c r="B316" s="74"/>
      <c r="C316" s="73"/>
      <c r="D316" s="73"/>
      <c r="E316" s="74"/>
      <c r="F316" s="74"/>
    </row>
  </sheetData>
  <sheetProtection/>
  <mergeCells count="1">
    <mergeCell ref="A48:E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3:D43 C41:D41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zoomScale="75" zoomScaleNormal="75" zoomScalePageLayoutView="0" workbookViewId="0" topLeftCell="A1">
      <selection activeCell="A4" sqref="A4"/>
    </sheetView>
  </sheetViews>
  <sheetFormatPr defaultColWidth="9.375" defaultRowHeight="15.75"/>
  <cols>
    <col min="1" max="1" width="69.875" style="113" customWidth="1"/>
    <col min="2" max="2" width="11.875" style="113" bestFit="1" customWidth="1"/>
    <col min="3" max="4" width="22.625" style="133" customWidth="1"/>
    <col min="5" max="9" width="9.375" style="395" customWidth="1"/>
    <col min="10" max="16384" width="9.375" style="113" customWidth="1"/>
  </cols>
  <sheetData>
    <row r="1" spans="1:4" s="395" customFormat="1" ht="15.75">
      <c r="A1" s="218" t="s">
        <v>471</v>
      </c>
      <c r="B1" s="372"/>
      <c r="C1" s="372"/>
      <c r="D1" s="372"/>
    </row>
    <row r="2" spans="1:4" s="395" customFormat="1" ht="15.75">
      <c r="A2" s="219" t="s">
        <v>573</v>
      </c>
      <c r="B2" s="237"/>
      <c r="C2" s="237"/>
      <c r="D2" s="237"/>
    </row>
    <row r="3" spans="1:4" s="395" customFormat="1" ht="15.75">
      <c r="A3" s="372"/>
      <c r="B3" s="236"/>
      <c r="C3" s="236"/>
      <c r="D3" s="236"/>
    </row>
    <row r="4" spans="1:8" s="235" customFormat="1" ht="15.75">
      <c r="A4" s="221" t="s">
        <v>589</v>
      </c>
      <c r="B4" s="268" t="str">
        <f>Title!B14</f>
        <v>Stara Planina Hold Plc</v>
      </c>
      <c r="C4" s="236"/>
      <c r="D4" s="236"/>
      <c r="H4" s="386"/>
    </row>
    <row r="5" spans="1:8" s="235" customFormat="1" ht="15.75">
      <c r="A5" s="221" t="s">
        <v>268</v>
      </c>
      <c r="B5" s="392" t="str">
        <f>Title!B16</f>
        <v>121227995</v>
      </c>
      <c r="C5" s="378"/>
      <c r="D5" s="237"/>
      <c r="H5" s="388"/>
    </row>
    <row r="6" spans="1:8" s="235" customFormat="1" ht="15.75">
      <c r="A6" s="221" t="s">
        <v>590</v>
      </c>
      <c r="B6" s="450">
        <f>Title!B10</f>
        <v>43373</v>
      </c>
      <c r="C6" s="378"/>
      <c r="D6" s="237"/>
      <c r="H6" s="389"/>
    </row>
    <row r="7" spans="1:4" s="395" customFormat="1" ht="16.5" thickBot="1">
      <c r="A7" s="394"/>
      <c r="B7" s="235"/>
      <c r="C7" s="410"/>
      <c r="D7" s="451" t="s">
        <v>570</v>
      </c>
    </row>
    <row r="8" spans="1:4" ht="33.75" customHeight="1">
      <c r="A8" s="239" t="s">
        <v>473</v>
      </c>
      <c r="B8" s="248" t="s">
        <v>270</v>
      </c>
      <c r="C8" s="193" t="s">
        <v>271</v>
      </c>
      <c r="D8" s="238" t="s">
        <v>272</v>
      </c>
    </row>
    <row r="9" spans="1:4" ht="16.5" thickBot="1">
      <c r="A9" s="240" t="s">
        <v>1</v>
      </c>
      <c r="B9" s="114" t="s">
        <v>2</v>
      </c>
      <c r="C9" s="115">
        <v>1</v>
      </c>
      <c r="D9" s="116">
        <v>2</v>
      </c>
    </row>
    <row r="10" spans="1:4" ht="15.75">
      <c r="A10" s="241" t="s">
        <v>474</v>
      </c>
      <c r="B10" s="249"/>
      <c r="C10" s="117"/>
      <c r="D10" s="118"/>
    </row>
    <row r="11" spans="1:4" ht="15.75">
      <c r="A11" s="242" t="s">
        <v>475</v>
      </c>
      <c r="B11" s="250" t="s">
        <v>180</v>
      </c>
      <c r="C11" s="19"/>
      <c r="D11" s="20"/>
    </row>
    <row r="12" spans="1:8" ht="15.75">
      <c r="A12" s="242" t="s">
        <v>476</v>
      </c>
      <c r="B12" s="250" t="s">
        <v>181</v>
      </c>
      <c r="C12" s="19">
        <v>-220</v>
      </c>
      <c r="D12" s="19">
        <v>-203</v>
      </c>
      <c r="E12" s="396"/>
      <c r="F12" s="396"/>
      <c r="G12" s="396"/>
      <c r="H12" s="396"/>
    </row>
    <row r="13" spans="1:8" ht="15.75">
      <c r="A13" s="242" t="s">
        <v>477</v>
      </c>
      <c r="B13" s="250" t="s">
        <v>182</v>
      </c>
      <c r="C13" s="19"/>
      <c r="D13" s="19"/>
      <c r="E13" s="396"/>
      <c r="F13" s="396"/>
      <c r="G13" s="396"/>
      <c r="H13" s="396"/>
    </row>
    <row r="14" spans="1:8" ht="15.75">
      <c r="A14" s="242" t="s">
        <v>478</v>
      </c>
      <c r="B14" s="250" t="s">
        <v>183</v>
      </c>
      <c r="C14" s="19">
        <v>-961</v>
      </c>
      <c r="D14" s="19">
        <v>-852</v>
      </c>
      <c r="E14" s="396"/>
      <c r="F14" s="396"/>
      <c r="G14" s="396"/>
      <c r="H14" s="396"/>
    </row>
    <row r="15" spans="1:8" ht="14.25" customHeight="1">
      <c r="A15" s="242" t="s">
        <v>479</v>
      </c>
      <c r="B15" s="250" t="s">
        <v>184</v>
      </c>
      <c r="C15" s="19">
        <v>-147</v>
      </c>
      <c r="D15" s="19">
        <v>-141</v>
      </c>
      <c r="E15" s="396"/>
      <c r="F15" s="396"/>
      <c r="G15" s="396"/>
      <c r="H15" s="396"/>
    </row>
    <row r="16" spans="1:8" ht="15.75">
      <c r="A16" s="243" t="s">
        <v>480</v>
      </c>
      <c r="B16" s="250" t="s">
        <v>185</v>
      </c>
      <c r="C16" s="19"/>
      <c r="D16" s="19"/>
      <c r="E16" s="396"/>
      <c r="F16" s="396"/>
      <c r="G16" s="396"/>
      <c r="H16" s="396"/>
    </row>
    <row r="17" spans="1:8" ht="15.75">
      <c r="A17" s="244" t="s">
        <v>481</v>
      </c>
      <c r="B17" s="250" t="s">
        <v>186</v>
      </c>
      <c r="C17" s="19"/>
      <c r="D17" s="19">
        <v>38</v>
      </c>
      <c r="E17" s="396"/>
      <c r="F17" s="396"/>
      <c r="G17" s="396"/>
      <c r="H17" s="396"/>
    </row>
    <row r="18" spans="1:8" ht="15.75">
      <c r="A18" s="242" t="s">
        <v>482</v>
      </c>
      <c r="B18" s="250" t="s">
        <v>187</v>
      </c>
      <c r="C18" s="19"/>
      <c r="D18" s="19"/>
      <c r="E18" s="396"/>
      <c r="F18" s="396"/>
      <c r="G18" s="396"/>
      <c r="H18" s="396"/>
    </row>
    <row r="19" spans="1:8" ht="15.75">
      <c r="A19" s="243" t="s">
        <v>483</v>
      </c>
      <c r="B19" s="251" t="s">
        <v>188</v>
      </c>
      <c r="C19" s="19"/>
      <c r="D19" s="19"/>
      <c r="E19" s="396"/>
      <c r="F19" s="396"/>
      <c r="G19" s="396"/>
      <c r="H19" s="396"/>
    </row>
    <row r="20" spans="1:8" ht="15.75">
      <c r="A20" s="242" t="s">
        <v>484</v>
      </c>
      <c r="B20" s="250" t="s">
        <v>189</v>
      </c>
      <c r="C20" s="19"/>
      <c r="D20" s="20"/>
      <c r="E20" s="396"/>
      <c r="F20" s="396"/>
      <c r="G20" s="396"/>
      <c r="H20" s="396"/>
    </row>
    <row r="21" spans="1:8" ht="16.5" thickBot="1">
      <c r="A21" s="245" t="s">
        <v>485</v>
      </c>
      <c r="B21" s="252" t="s">
        <v>190</v>
      </c>
      <c r="C21" s="119">
        <f>SUM(C11:C20)</f>
        <v>-1328</v>
      </c>
      <c r="D21" s="120">
        <f>SUM(D11:D20)</f>
        <v>-1158</v>
      </c>
      <c r="E21" s="396"/>
      <c r="F21" s="396"/>
      <c r="G21" s="396"/>
      <c r="H21" s="396"/>
    </row>
    <row r="22" spans="1:8" ht="15.75">
      <c r="A22" s="241" t="s">
        <v>486</v>
      </c>
      <c r="B22" s="253"/>
      <c r="C22" s="117"/>
      <c r="D22" s="118"/>
      <c r="E22" s="396"/>
      <c r="F22" s="396"/>
      <c r="G22" s="396"/>
      <c r="H22" s="396"/>
    </row>
    <row r="23" spans="1:8" ht="15.75">
      <c r="A23" s="242" t="s">
        <v>487</v>
      </c>
      <c r="B23" s="250" t="s">
        <v>191</v>
      </c>
      <c r="C23" s="19"/>
      <c r="D23" s="19">
        <v>-5</v>
      </c>
      <c r="E23" s="396"/>
      <c r="F23" s="396"/>
      <c r="G23" s="396"/>
      <c r="H23" s="396"/>
    </row>
    <row r="24" spans="1:8" ht="15.75">
      <c r="A24" s="242" t="s">
        <v>488</v>
      </c>
      <c r="B24" s="250" t="s">
        <v>192</v>
      </c>
      <c r="C24" s="19"/>
      <c r="D24" s="19"/>
      <c r="E24" s="396"/>
      <c r="F24" s="396"/>
      <c r="G24" s="396"/>
      <c r="H24" s="396"/>
    </row>
    <row r="25" spans="1:8" ht="15.75">
      <c r="A25" s="242" t="s">
        <v>489</v>
      </c>
      <c r="B25" s="250" t="s">
        <v>193</v>
      </c>
      <c r="C25" s="19">
        <v>-683</v>
      </c>
      <c r="D25" s="19">
        <v>-5495</v>
      </c>
      <c r="E25" s="396"/>
      <c r="F25" s="396"/>
      <c r="G25" s="396"/>
      <c r="H25" s="396"/>
    </row>
    <row r="26" spans="1:8" ht="13.5" customHeight="1">
      <c r="A26" s="242" t="s">
        <v>490</v>
      </c>
      <c r="B26" s="250" t="s">
        <v>194</v>
      </c>
      <c r="C26" s="19">
        <v>397</v>
      </c>
      <c r="D26" s="19">
        <v>1260</v>
      </c>
      <c r="E26" s="396"/>
      <c r="F26" s="396"/>
      <c r="G26" s="396"/>
      <c r="H26" s="396"/>
    </row>
    <row r="27" spans="1:8" ht="15.75">
      <c r="A27" s="242" t="s">
        <v>491</v>
      </c>
      <c r="B27" s="250" t="s">
        <v>195</v>
      </c>
      <c r="C27" s="19">
        <v>57</v>
      </c>
      <c r="D27" s="19">
        <v>84</v>
      </c>
      <c r="E27" s="396"/>
      <c r="F27" s="396"/>
      <c r="G27" s="396"/>
      <c r="H27" s="396"/>
    </row>
    <row r="28" spans="1:8" ht="15.75">
      <c r="A28" s="242" t="s">
        <v>492</v>
      </c>
      <c r="B28" s="250" t="s">
        <v>196</v>
      </c>
      <c r="C28" s="19"/>
      <c r="D28" s="19">
        <v>-3434</v>
      </c>
      <c r="E28" s="396"/>
      <c r="F28" s="396"/>
      <c r="G28" s="396"/>
      <c r="H28" s="396"/>
    </row>
    <row r="29" spans="1:8" ht="15.75">
      <c r="A29" s="242" t="s">
        <v>493</v>
      </c>
      <c r="B29" s="250" t="s">
        <v>197</v>
      </c>
      <c r="C29" s="19"/>
      <c r="D29" s="19">
        <v>270</v>
      </c>
      <c r="E29" s="396"/>
      <c r="F29" s="396"/>
      <c r="G29" s="396"/>
      <c r="H29" s="396"/>
    </row>
    <row r="30" spans="1:8" ht="15.75">
      <c r="A30" s="242" t="s">
        <v>494</v>
      </c>
      <c r="B30" s="250" t="s">
        <v>198</v>
      </c>
      <c r="C30" s="19">
        <v>4401</v>
      </c>
      <c r="D30" s="19">
        <v>4289</v>
      </c>
      <c r="E30" s="396"/>
      <c r="F30" s="396"/>
      <c r="G30" s="396"/>
      <c r="H30" s="396"/>
    </row>
    <row r="31" spans="1:8" ht="15.75">
      <c r="A31" s="243" t="s">
        <v>483</v>
      </c>
      <c r="B31" s="250" t="s">
        <v>199</v>
      </c>
      <c r="C31" s="19"/>
      <c r="D31" s="19"/>
      <c r="E31" s="396"/>
      <c r="F31" s="396"/>
      <c r="G31" s="396"/>
      <c r="H31" s="396"/>
    </row>
    <row r="32" spans="1:8" ht="15.75">
      <c r="A32" s="242" t="s">
        <v>495</v>
      </c>
      <c r="B32" s="250" t="s">
        <v>200</v>
      </c>
      <c r="C32" s="19"/>
      <c r="D32" s="19">
        <v>-9</v>
      </c>
      <c r="E32" s="396"/>
      <c r="F32" s="396"/>
      <c r="G32" s="396"/>
      <c r="H32" s="396"/>
    </row>
    <row r="33" spans="1:8" ht="16.5" thickBot="1">
      <c r="A33" s="245" t="s">
        <v>496</v>
      </c>
      <c r="B33" s="252" t="s">
        <v>201</v>
      </c>
      <c r="C33" s="119">
        <f>SUM(C23:C32)</f>
        <v>4172</v>
      </c>
      <c r="D33" s="120">
        <f>SUM(D23:D32)</f>
        <v>-3040</v>
      </c>
      <c r="E33" s="396"/>
      <c r="F33" s="396"/>
      <c r="G33" s="396"/>
      <c r="H33" s="396"/>
    </row>
    <row r="34" spans="1:4" ht="15.75">
      <c r="A34" s="241" t="s">
        <v>497</v>
      </c>
      <c r="B34" s="254"/>
      <c r="C34" s="121"/>
      <c r="D34" s="122"/>
    </row>
    <row r="35" spans="1:4" ht="15.75">
      <c r="A35" s="242" t="s">
        <v>498</v>
      </c>
      <c r="B35" s="250" t="s">
        <v>202</v>
      </c>
      <c r="C35" s="19"/>
      <c r="D35" s="19"/>
    </row>
    <row r="36" spans="1:4" ht="15.75">
      <c r="A36" s="243" t="s">
        <v>499</v>
      </c>
      <c r="B36" s="250" t="s">
        <v>203</v>
      </c>
      <c r="C36" s="19"/>
      <c r="D36" s="19"/>
    </row>
    <row r="37" spans="1:4" ht="15.75">
      <c r="A37" s="242" t="s">
        <v>500</v>
      </c>
      <c r="B37" s="250" t="s">
        <v>204</v>
      </c>
      <c r="C37" s="19"/>
      <c r="D37" s="19"/>
    </row>
    <row r="38" spans="1:4" ht="15.75">
      <c r="A38" s="242" t="s">
        <v>501</v>
      </c>
      <c r="B38" s="250" t="s">
        <v>205</v>
      </c>
      <c r="C38" s="19"/>
      <c r="D38" s="19"/>
    </row>
    <row r="39" spans="1:4" ht="15.75">
      <c r="A39" s="242" t="s">
        <v>502</v>
      </c>
      <c r="B39" s="250" t="s">
        <v>206</v>
      </c>
      <c r="C39" s="19"/>
      <c r="D39" s="19"/>
    </row>
    <row r="40" spans="1:4" ht="15.75">
      <c r="A40" s="242" t="s">
        <v>503</v>
      </c>
      <c r="B40" s="250" t="s">
        <v>207</v>
      </c>
      <c r="C40" s="19"/>
      <c r="D40" s="19"/>
    </row>
    <row r="41" spans="1:4" ht="15.75">
      <c r="A41" s="242" t="s">
        <v>504</v>
      </c>
      <c r="B41" s="250" t="s">
        <v>208</v>
      </c>
      <c r="C41" s="19">
        <v>-3368</v>
      </c>
      <c r="D41" s="19">
        <v>-3108</v>
      </c>
    </row>
    <row r="42" spans="1:4" ht="15.75">
      <c r="A42" s="242" t="s">
        <v>505</v>
      </c>
      <c r="B42" s="250" t="s">
        <v>209</v>
      </c>
      <c r="C42" s="19"/>
      <c r="D42" s="19"/>
    </row>
    <row r="43" spans="1:4" ht="16.5" thickBot="1">
      <c r="A43" s="245" t="s">
        <v>506</v>
      </c>
      <c r="B43" s="255" t="s">
        <v>210</v>
      </c>
      <c r="C43" s="123">
        <f>SUM(C35:C42)</f>
        <v>-3368</v>
      </c>
      <c r="D43" s="124">
        <f>SUM(D35:D42)</f>
        <v>-3108</v>
      </c>
    </row>
    <row r="44" spans="1:4" ht="16.5" thickBot="1">
      <c r="A44" s="246" t="s">
        <v>507</v>
      </c>
      <c r="B44" s="256" t="s">
        <v>211</v>
      </c>
      <c r="C44" s="125">
        <f>C43+C33+C21</f>
        <v>-524</v>
      </c>
      <c r="D44" s="126">
        <f>D43+D33+D21</f>
        <v>-7306</v>
      </c>
    </row>
    <row r="45" spans="1:4" ht="16.5" thickBot="1">
      <c r="A45" s="242" t="s">
        <v>508</v>
      </c>
      <c r="B45" s="257" t="s">
        <v>212</v>
      </c>
      <c r="C45" s="127">
        <v>1015</v>
      </c>
      <c r="D45" s="128">
        <v>8696</v>
      </c>
    </row>
    <row r="46" spans="1:4" ht="16.5" thickBot="1">
      <c r="A46" s="242" t="s">
        <v>509</v>
      </c>
      <c r="B46" s="258" t="s">
        <v>213</v>
      </c>
      <c r="C46" s="129">
        <f>C45+C44</f>
        <v>491</v>
      </c>
      <c r="D46" s="130">
        <f>D45+D44</f>
        <v>1390</v>
      </c>
    </row>
    <row r="47" spans="1:4" ht="15.75">
      <c r="A47" s="242" t="s">
        <v>510</v>
      </c>
      <c r="B47" s="259" t="s">
        <v>214</v>
      </c>
      <c r="C47" s="131">
        <f>C46-C48</f>
        <v>444</v>
      </c>
      <c r="D47" s="131">
        <f>D46-D48</f>
        <v>1325</v>
      </c>
    </row>
    <row r="48" spans="1:4" ht="16.5" thickBot="1">
      <c r="A48" s="247" t="s">
        <v>511</v>
      </c>
      <c r="B48" s="260" t="s">
        <v>215</v>
      </c>
      <c r="C48" s="132">
        <f>'1-Balance Sheet'!C90</f>
        <v>47</v>
      </c>
      <c r="D48" s="132">
        <v>65</v>
      </c>
    </row>
    <row r="49" spans="1:4" s="395" customFormat="1" ht="15.75">
      <c r="A49" s="397"/>
      <c r="B49" s="398"/>
      <c r="C49" s="399"/>
      <c r="D49" s="399"/>
    </row>
    <row r="50" s="395" customFormat="1" ht="15.75">
      <c r="A50" s="400" t="s">
        <v>512</v>
      </c>
    </row>
    <row r="51" spans="1:4" s="395" customFormat="1" ht="15.75">
      <c r="A51" s="457" t="s">
        <v>513</v>
      </c>
      <c r="B51" s="457"/>
      <c r="C51" s="457"/>
      <c r="D51" s="457"/>
    </row>
    <row r="52" spans="1:4" s="395" customFormat="1" ht="15.75">
      <c r="A52" s="401"/>
      <c r="B52" s="401"/>
      <c r="C52" s="401"/>
      <c r="D52" s="401"/>
    </row>
    <row r="53" s="395" customFormat="1" ht="15.75"/>
    <row r="54" s="395" customFormat="1" ht="15.75"/>
    <row r="55" s="395" customFormat="1" ht="15.75"/>
    <row r="56" s="395" customFormat="1" ht="15.75"/>
    <row r="57" s="395" customFormat="1" ht="15.75"/>
    <row r="58" s="395" customFormat="1" ht="15.75"/>
    <row r="59" s="395" customFormat="1" ht="15.75"/>
    <row r="60" s="395" customFormat="1" ht="15.75"/>
    <row r="61" s="395" customFormat="1" ht="15.75"/>
    <row r="62" s="395" customFormat="1" ht="15.75"/>
    <row r="63" s="395" customFormat="1" ht="15.75"/>
    <row r="64" s="395" customFormat="1" ht="15.75"/>
    <row r="65" s="395" customFormat="1" ht="15.75"/>
    <row r="66" s="395" customFormat="1" ht="15.75"/>
    <row r="67" s="395" customFormat="1" ht="15.75"/>
    <row r="68" s="395" customFormat="1" ht="15.75"/>
    <row r="69" s="395" customFormat="1" ht="15.75"/>
    <row r="70" s="395" customFormat="1" ht="15.75"/>
    <row r="71" s="395" customFormat="1" ht="15.75"/>
    <row r="72" s="395" customFormat="1" ht="15.75"/>
    <row r="73" s="395" customFormat="1" ht="15.75"/>
    <row r="74" s="395" customFormat="1" ht="15.75"/>
    <row r="75" s="395" customFormat="1" ht="15.75"/>
    <row r="76" s="395" customFormat="1" ht="15.75"/>
    <row r="77" s="395" customFormat="1" ht="15.75"/>
    <row r="78" s="395" customFormat="1" ht="15.75"/>
    <row r="79" spans="3:4" ht="15.75">
      <c r="C79" s="113"/>
      <c r="D79" s="113"/>
    </row>
    <row r="80" spans="3:4" ht="15.75">
      <c r="C80" s="113"/>
      <c r="D80" s="113"/>
    </row>
    <row r="81" spans="3:4" ht="15.75">
      <c r="C81" s="113"/>
      <c r="D81" s="113"/>
    </row>
    <row r="82" spans="3:4" ht="15.75">
      <c r="C82" s="113"/>
      <c r="D82" s="113"/>
    </row>
    <row r="83" spans="3:4" ht="15.75">
      <c r="C83" s="113"/>
      <c r="D83" s="113"/>
    </row>
    <row r="84" spans="3:4" ht="15.75">
      <c r="C84" s="113"/>
      <c r="D84" s="113"/>
    </row>
    <row r="85" spans="3:4" ht="15.75">
      <c r="C85" s="113"/>
      <c r="D85" s="113"/>
    </row>
    <row r="86" spans="3:4" ht="15.75">
      <c r="C86" s="113"/>
      <c r="D86" s="113"/>
    </row>
    <row r="87" spans="3:4" ht="15.75">
      <c r="C87" s="113"/>
      <c r="D87" s="113"/>
    </row>
    <row r="88" spans="3:4" ht="15.75">
      <c r="C88" s="113"/>
      <c r="D88" s="113"/>
    </row>
  </sheetData>
  <sheetProtection/>
  <mergeCells count="1"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8"/>
  <sheetViews>
    <sheetView zoomScale="75" zoomScaleNormal="75" zoomScalePageLayoutView="0" workbookViewId="0" topLeftCell="A1">
      <selection activeCell="M31" sqref="M31"/>
    </sheetView>
  </sheetViews>
  <sheetFormatPr defaultColWidth="9.375" defaultRowHeight="15.75"/>
  <cols>
    <col min="1" max="1" width="50.625" style="167" customWidth="1"/>
    <col min="2" max="2" width="10.625" style="168" customWidth="1"/>
    <col min="3" max="3" width="10.625" style="134" customWidth="1"/>
    <col min="4" max="4" width="12.625" style="134" customWidth="1"/>
    <col min="5" max="8" width="11.625" style="134" customWidth="1"/>
    <col min="9" max="10" width="10.625" style="134" customWidth="1"/>
    <col min="11" max="11" width="11.125" style="134" customWidth="1"/>
    <col min="12" max="12" width="14.625" style="134" customWidth="1"/>
    <col min="13" max="13" width="16.875" style="134" customWidth="1"/>
    <col min="14" max="20" width="9.375" style="362" customWidth="1"/>
    <col min="21" max="16384" width="9.375" style="134" customWidth="1"/>
  </cols>
  <sheetData>
    <row r="1" spans="1:13" s="362" customFormat="1" ht="15.75" customHeight="1">
      <c r="A1" s="368" t="s">
        <v>514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9" s="362" customFormat="1" ht="15.75">
      <c r="A2" s="369" t="s">
        <v>574</v>
      </c>
      <c r="B2" s="236"/>
      <c r="C2" s="370"/>
      <c r="D2" s="236"/>
      <c r="E2" s="236"/>
      <c r="F2" s="371"/>
      <c r="G2" s="372"/>
      <c r="H2" s="372"/>
      <c r="I2" s="235"/>
    </row>
    <row r="3" spans="1:12" s="362" customFormat="1" ht="15.75">
      <c r="A3" s="373"/>
      <c r="C3" s="370"/>
      <c r="D3" s="236"/>
      <c r="E3" s="236"/>
      <c r="F3" s="371"/>
      <c r="G3" s="374"/>
      <c r="H3" s="374"/>
      <c r="I3" s="235"/>
      <c r="K3" s="375"/>
      <c r="L3" s="376"/>
    </row>
    <row r="4" spans="1:8" s="235" customFormat="1" ht="15.75">
      <c r="A4" s="221" t="s">
        <v>589</v>
      </c>
      <c r="B4" s="268" t="str">
        <f>Title!B14</f>
        <v>Stara Planina Hold Plc</v>
      </c>
      <c r="C4" s="236"/>
      <c r="D4" s="236"/>
      <c r="H4" s="386"/>
    </row>
    <row r="5" spans="1:8" s="235" customFormat="1" ht="15.75">
      <c r="A5" s="221" t="s">
        <v>268</v>
      </c>
      <c r="B5" s="392" t="str">
        <f>Title!B16</f>
        <v>121227995</v>
      </c>
      <c r="C5" s="378"/>
      <c r="D5" s="237"/>
      <c r="H5" s="388"/>
    </row>
    <row r="6" spans="1:13" s="235" customFormat="1" ht="15.75">
      <c r="A6" s="221" t="s">
        <v>590</v>
      </c>
      <c r="B6" s="450">
        <f>Title!B10</f>
        <v>43373</v>
      </c>
      <c r="C6" s="378"/>
      <c r="D6" s="237"/>
      <c r="H6" s="389"/>
      <c r="M6" s="452"/>
    </row>
    <row r="7" spans="1:13" s="235" customFormat="1" ht="15.75">
      <c r="A7" s="221"/>
      <c r="B7" s="450"/>
      <c r="C7" s="378"/>
      <c r="D7" s="237"/>
      <c r="H7" s="389"/>
      <c r="M7" s="452" t="s">
        <v>570</v>
      </c>
    </row>
    <row r="8" spans="1:20" s="135" customFormat="1" ht="31.5" customHeight="1">
      <c r="A8" s="195"/>
      <c r="B8" s="196"/>
      <c r="C8" s="197"/>
      <c r="D8" s="198" t="s">
        <v>515</v>
      </c>
      <c r="E8" s="197"/>
      <c r="F8" s="197"/>
      <c r="G8" s="197"/>
      <c r="H8" s="197"/>
      <c r="I8" s="197" t="s">
        <v>516</v>
      </c>
      <c r="J8" s="197"/>
      <c r="K8" s="199"/>
      <c r="L8" s="200"/>
      <c r="M8" s="201"/>
      <c r="N8" s="367"/>
      <c r="O8" s="367"/>
      <c r="P8" s="367"/>
      <c r="Q8" s="367"/>
      <c r="R8" s="367"/>
      <c r="S8" s="367"/>
      <c r="T8" s="367"/>
    </row>
    <row r="9" spans="1:20" s="135" customFormat="1" ht="31.5" customHeight="1">
      <c r="A9" s="202" t="s">
        <v>517</v>
      </c>
      <c r="B9" s="203" t="s">
        <v>518</v>
      </c>
      <c r="C9" s="204" t="s">
        <v>519</v>
      </c>
      <c r="D9" s="205" t="s">
        <v>520</v>
      </c>
      <c r="E9" s="204" t="s">
        <v>521</v>
      </c>
      <c r="F9" s="206" t="s">
        <v>522</v>
      </c>
      <c r="G9" s="206"/>
      <c r="H9" s="206"/>
      <c r="I9" s="200" t="s">
        <v>523</v>
      </c>
      <c r="J9" s="207" t="s">
        <v>524</v>
      </c>
      <c r="K9" s="204" t="s">
        <v>525</v>
      </c>
      <c r="L9" s="204" t="s">
        <v>526</v>
      </c>
      <c r="M9" s="208" t="s">
        <v>527</v>
      </c>
      <c r="N9" s="367"/>
      <c r="O9" s="367"/>
      <c r="P9" s="367"/>
      <c r="Q9" s="367"/>
      <c r="R9" s="367"/>
      <c r="S9" s="367"/>
      <c r="T9" s="367"/>
    </row>
    <row r="10" spans="1:20" s="135" customFormat="1" ht="15.75">
      <c r="A10" s="209"/>
      <c r="B10" s="210"/>
      <c r="C10" s="206"/>
      <c r="D10" s="211"/>
      <c r="E10" s="206"/>
      <c r="F10" s="212" t="s">
        <v>528</v>
      </c>
      <c r="G10" s="212" t="s">
        <v>529</v>
      </c>
      <c r="H10" s="212" t="s">
        <v>307</v>
      </c>
      <c r="I10" s="206"/>
      <c r="J10" s="213"/>
      <c r="K10" s="206"/>
      <c r="L10" s="206"/>
      <c r="M10" s="214"/>
      <c r="N10" s="367"/>
      <c r="O10" s="367"/>
      <c r="P10" s="367"/>
      <c r="Q10" s="367"/>
      <c r="R10" s="367"/>
      <c r="S10" s="367"/>
      <c r="T10" s="367"/>
    </row>
    <row r="11" spans="1:20" s="135" customFormat="1" ht="16.5" thickBot="1">
      <c r="A11" s="136" t="s">
        <v>1</v>
      </c>
      <c r="B11" s="137"/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  <c r="I11" s="138">
        <v>7</v>
      </c>
      <c r="J11" s="138">
        <v>8</v>
      </c>
      <c r="K11" s="138">
        <v>9</v>
      </c>
      <c r="L11" s="138">
        <v>10</v>
      </c>
      <c r="M11" s="139">
        <v>11</v>
      </c>
      <c r="N11" s="367"/>
      <c r="O11" s="367"/>
      <c r="P11" s="367"/>
      <c r="Q11" s="367"/>
      <c r="R11" s="367"/>
      <c r="S11" s="367"/>
      <c r="T11" s="367"/>
    </row>
    <row r="12" spans="1:20" s="135" customFormat="1" ht="15.75">
      <c r="A12" s="212" t="s">
        <v>550</v>
      </c>
      <c r="B12" s="140"/>
      <c r="C12" s="141" t="s">
        <v>16</v>
      </c>
      <c r="D12" s="141" t="s">
        <v>16</v>
      </c>
      <c r="E12" s="141" t="s">
        <v>21</v>
      </c>
      <c r="F12" s="141" t="s">
        <v>24</v>
      </c>
      <c r="G12" s="141" t="s">
        <v>26</v>
      </c>
      <c r="H12" s="141" t="s">
        <v>28</v>
      </c>
      <c r="I12" s="141" t="s">
        <v>34</v>
      </c>
      <c r="J12" s="141" t="s">
        <v>35</v>
      </c>
      <c r="K12" s="142" t="s">
        <v>216</v>
      </c>
      <c r="L12" s="140" t="s">
        <v>46</v>
      </c>
      <c r="M12" s="143" t="s">
        <v>50</v>
      </c>
      <c r="N12" s="367"/>
      <c r="O12" s="367"/>
      <c r="P12" s="367"/>
      <c r="Q12" s="367"/>
      <c r="R12" s="367"/>
      <c r="S12" s="367"/>
      <c r="T12" s="367"/>
    </row>
    <row r="13" spans="1:13" ht="15.75">
      <c r="A13" s="215" t="s">
        <v>530</v>
      </c>
      <c r="B13" s="144" t="s">
        <v>217</v>
      </c>
      <c r="C13" s="145">
        <f>'1-Balance Sheet'!H18</f>
        <v>20879</v>
      </c>
      <c r="D13" s="145">
        <f>'1-Balance Sheet'!H20</f>
        <v>0</v>
      </c>
      <c r="E13" s="145">
        <f>'1-Balance Sheet'!H21</f>
        <v>0</v>
      </c>
      <c r="F13" s="145">
        <f>'1-Balance Sheet'!H23</f>
        <v>9330</v>
      </c>
      <c r="G13" s="145">
        <f>'1-Balance Sheet'!H24</f>
        <v>0</v>
      </c>
      <c r="H13" s="107"/>
      <c r="I13" s="145">
        <f>'1-Balance Sheet'!H29+'1-Balance Sheet'!H32</f>
        <v>8023</v>
      </c>
      <c r="J13" s="145">
        <f>'1-Balance Sheet'!H30+'1-Balance Sheet'!H33</f>
        <v>0</v>
      </c>
      <c r="K13" s="107"/>
      <c r="L13" s="145">
        <f>SUM(C13:K13)</f>
        <v>38232</v>
      </c>
      <c r="M13" s="146">
        <f>'1-Balance Sheet'!H40</f>
        <v>0</v>
      </c>
    </row>
    <row r="14" spans="1:13" ht="15.75">
      <c r="A14" s="215" t="s">
        <v>531</v>
      </c>
      <c r="B14" s="147" t="s">
        <v>218</v>
      </c>
      <c r="C14" s="148">
        <f>C15+C16</f>
        <v>0</v>
      </c>
      <c r="D14" s="148">
        <f aca="true" t="shared" si="0" ref="D14:M14">D15+D16</f>
        <v>0</v>
      </c>
      <c r="E14" s="148">
        <f t="shared" si="0"/>
        <v>0</v>
      </c>
      <c r="F14" s="148">
        <f t="shared" si="0"/>
        <v>0</v>
      </c>
      <c r="G14" s="148">
        <f t="shared" si="0"/>
        <v>0</v>
      </c>
      <c r="H14" s="148">
        <f t="shared" si="0"/>
        <v>0</v>
      </c>
      <c r="I14" s="148">
        <f t="shared" si="0"/>
        <v>0</v>
      </c>
      <c r="J14" s="148">
        <f t="shared" si="0"/>
        <v>0</v>
      </c>
      <c r="K14" s="148">
        <f t="shared" si="0"/>
        <v>0</v>
      </c>
      <c r="L14" s="149">
        <f aca="true" t="shared" si="1" ref="L14:L19">SUM(C14:K14)</f>
        <v>0</v>
      </c>
      <c r="M14" s="150">
        <f t="shared" si="0"/>
        <v>0</v>
      </c>
    </row>
    <row r="15" spans="1:13" ht="15.75">
      <c r="A15" s="216" t="s">
        <v>532</v>
      </c>
      <c r="B15" s="147" t="s">
        <v>219</v>
      </c>
      <c r="C15" s="84"/>
      <c r="D15" s="84"/>
      <c r="E15" s="84"/>
      <c r="F15" s="84"/>
      <c r="G15" s="84"/>
      <c r="H15" s="84"/>
      <c r="I15" s="84"/>
      <c r="J15" s="84"/>
      <c r="K15" s="84"/>
      <c r="L15" s="145">
        <f t="shared" si="1"/>
        <v>0</v>
      </c>
      <c r="M15" s="85"/>
    </row>
    <row r="16" spans="1:13" ht="15.75">
      <c r="A16" s="216" t="s">
        <v>533</v>
      </c>
      <c r="B16" s="147" t="s">
        <v>220</v>
      </c>
      <c r="C16" s="84"/>
      <c r="D16" s="84"/>
      <c r="E16" s="84"/>
      <c r="F16" s="84"/>
      <c r="G16" s="84"/>
      <c r="H16" s="84"/>
      <c r="I16" s="84"/>
      <c r="J16" s="84"/>
      <c r="K16" s="84"/>
      <c r="L16" s="145">
        <f t="shared" si="1"/>
        <v>0</v>
      </c>
      <c r="M16" s="85"/>
    </row>
    <row r="17" spans="1:13" ht="15.75">
      <c r="A17" s="215" t="s">
        <v>534</v>
      </c>
      <c r="B17" s="144" t="s">
        <v>221</v>
      </c>
      <c r="C17" s="152">
        <f>C13+C14</f>
        <v>20879</v>
      </c>
      <c r="D17" s="152">
        <f aca="true" t="shared" si="2" ref="D17:M17">D13+D14</f>
        <v>0</v>
      </c>
      <c r="E17" s="152">
        <f t="shared" si="2"/>
        <v>0</v>
      </c>
      <c r="F17" s="152">
        <f t="shared" si="2"/>
        <v>9330</v>
      </c>
      <c r="G17" s="152">
        <f t="shared" si="2"/>
        <v>0</v>
      </c>
      <c r="H17" s="152">
        <f t="shared" si="2"/>
        <v>0</v>
      </c>
      <c r="I17" s="152">
        <f t="shared" si="2"/>
        <v>8023</v>
      </c>
      <c r="J17" s="152">
        <f t="shared" si="2"/>
        <v>0</v>
      </c>
      <c r="K17" s="152">
        <f t="shared" si="2"/>
        <v>0</v>
      </c>
      <c r="L17" s="145">
        <f t="shared" si="1"/>
        <v>38232</v>
      </c>
      <c r="M17" s="153">
        <f t="shared" si="2"/>
        <v>0</v>
      </c>
    </row>
    <row r="18" spans="1:13" ht="15.75">
      <c r="A18" s="215" t="s">
        <v>535</v>
      </c>
      <c r="B18" s="144" t="s">
        <v>222</v>
      </c>
      <c r="C18" s="154"/>
      <c r="D18" s="154"/>
      <c r="E18" s="154"/>
      <c r="F18" s="154"/>
      <c r="G18" s="154"/>
      <c r="H18" s="154"/>
      <c r="I18" s="145">
        <f>'1-Balance Sheet'!G32</f>
        <v>6024</v>
      </c>
      <c r="J18" s="145">
        <f>'1-Balance Sheet'!G33</f>
        <v>0</v>
      </c>
      <c r="K18" s="107"/>
      <c r="L18" s="145">
        <f t="shared" si="1"/>
        <v>6024</v>
      </c>
      <c r="M18" s="108"/>
    </row>
    <row r="19" spans="1:13" ht="15.75">
      <c r="A19" s="216" t="s">
        <v>536</v>
      </c>
      <c r="B19" s="147" t="s">
        <v>223</v>
      </c>
      <c r="C19" s="148">
        <f>C20+C21</f>
        <v>0</v>
      </c>
      <c r="D19" s="148">
        <f>D20+D21</f>
        <v>0</v>
      </c>
      <c r="E19" s="148">
        <f>E20+E21</f>
        <v>0</v>
      </c>
      <c r="F19" s="148">
        <f aca="true" t="shared" si="3" ref="F19:K19">F20+F21</f>
        <v>0</v>
      </c>
      <c r="G19" s="148">
        <f t="shared" si="3"/>
        <v>0</v>
      </c>
      <c r="H19" s="148">
        <f t="shared" si="3"/>
        <v>0</v>
      </c>
      <c r="I19" s="148">
        <f t="shared" si="3"/>
        <v>-5193</v>
      </c>
      <c r="J19" s="148">
        <f>J20+J21</f>
        <v>0</v>
      </c>
      <c r="K19" s="148">
        <f t="shared" si="3"/>
        <v>0</v>
      </c>
      <c r="L19" s="145">
        <f t="shared" si="1"/>
        <v>-5193</v>
      </c>
      <c r="M19" s="150">
        <f>M20+M21</f>
        <v>0</v>
      </c>
    </row>
    <row r="20" spans="1:13" ht="15.75">
      <c r="A20" s="217" t="s">
        <v>537</v>
      </c>
      <c r="B20" s="155" t="s">
        <v>224</v>
      </c>
      <c r="C20" s="84"/>
      <c r="D20" s="84"/>
      <c r="E20" s="84"/>
      <c r="F20" s="84"/>
      <c r="G20" s="84"/>
      <c r="H20" s="84"/>
      <c r="I20" s="84">
        <v>-4750</v>
      </c>
      <c r="J20" s="84"/>
      <c r="K20" s="84"/>
      <c r="L20" s="145">
        <f>SUM(C20:K20)</f>
        <v>-4750</v>
      </c>
      <c r="M20" s="85"/>
    </row>
    <row r="21" spans="1:13" ht="15.75">
      <c r="A21" s="217" t="s">
        <v>538</v>
      </c>
      <c r="B21" s="155" t="s">
        <v>225</v>
      </c>
      <c r="C21" s="84"/>
      <c r="D21" s="84"/>
      <c r="E21" s="84"/>
      <c r="F21" s="84"/>
      <c r="G21" s="84"/>
      <c r="H21" s="84"/>
      <c r="I21" s="84">
        <v>-443</v>
      </c>
      <c r="J21" s="84"/>
      <c r="K21" s="84"/>
      <c r="L21" s="145">
        <f aca="true" t="shared" si="4" ref="L21:L34">SUM(C21:K21)</f>
        <v>-443</v>
      </c>
      <c r="M21" s="85"/>
    </row>
    <row r="22" spans="1:13" ht="15.75">
      <c r="A22" s="216" t="s">
        <v>539</v>
      </c>
      <c r="B22" s="147" t="s">
        <v>226</v>
      </c>
      <c r="C22" s="84"/>
      <c r="D22" s="84"/>
      <c r="E22" s="84"/>
      <c r="F22" s="84"/>
      <c r="G22" s="84"/>
      <c r="H22" s="84"/>
      <c r="I22" s="84"/>
      <c r="J22" s="84"/>
      <c r="K22" s="84"/>
      <c r="L22" s="145">
        <f t="shared" si="4"/>
        <v>0</v>
      </c>
      <c r="M22" s="85"/>
    </row>
    <row r="23" spans="1:13" ht="15.75">
      <c r="A23" s="216" t="s">
        <v>540</v>
      </c>
      <c r="B23" s="147" t="s">
        <v>227</v>
      </c>
      <c r="C23" s="148">
        <f>C24-C25</f>
        <v>0</v>
      </c>
      <c r="D23" s="148">
        <f aca="true" t="shared" si="5" ref="D23:M23">D24-D25</f>
        <v>0</v>
      </c>
      <c r="E23" s="148">
        <f t="shared" si="5"/>
        <v>0</v>
      </c>
      <c r="F23" s="148">
        <f t="shared" si="5"/>
        <v>0</v>
      </c>
      <c r="G23" s="148">
        <f t="shared" si="5"/>
        <v>0</v>
      </c>
      <c r="H23" s="148">
        <f t="shared" si="5"/>
        <v>0</v>
      </c>
      <c r="I23" s="148">
        <f t="shared" si="5"/>
        <v>0</v>
      </c>
      <c r="J23" s="148">
        <f t="shared" si="5"/>
        <v>0</v>
      </c>
      <c r="K23" s="148">
        <f t="shared" si="5"/>
        <v>0</v>
      </c>
      <c r="L23" s="145">
        <f t="shared" si="4"/>
        <v>0</v>
      </c>
      <c r="M23" s="150">
        <f t="shared" si="5"/>
        <v>0</v>
      </c>
    </row>
    <row r="24" spans="1:13" ht="15.75">
      <c r="A24" s="216" t="s">
        <v>541</v>
      </c>
      <c r="B24" s="147" t="s">
        <v>228</v>
      </c>
      <c r="C24" s="84"/>
      <c r="D24" s="84"/>
      <c r="E24" s="84"/>
      <c r="F24" s="84"/>
      <c r="G24" s="84"/>
      <c r="H24" s="84"/>
      <c r="I24" s="84"/>
      <c r="J24" s="84"/>
      <c r="K24" s="84"/>
      <c r="L24" s="145">
        <f t="shared" si="4"/>
        <v>0</v>
      </c>
      <c r="M24" s="85"/>
    </row>
    <row r="25" spans="1:13" ht="15.75">
      <c r="A25" s="216" t="s">
        <v>542</v>
      </c>
      <c r="B25" s="147" t="s">
        <v>229</v>
      </c>
      <c r="C25" s="84"/>
      <c r="D25" s="84"/>
      <c r="E25" s="84"/>
      <c r="F25" s="84"/>
      <c r="G25" s="84"/>
      <c r="H25" s="84"/>
      <c r="I25" s="84"/>
      <c r="J25" s="84"/>
      <c r="K25" s="84"/>
      <c r="L25" s="145">
        <f t="shared" si="4"/>
        <v>0</v>
      </c>
      <c r="M25" s="85"/>
    </row>
    <row r="26" spans="1:13" ht="15.75">
      <c r="A26" s="216" t="s">
        <v>543</v>
      </c>
      <c r="B26" s="147" t="s">
        <v>230</v>
      </c>
      <c r="C26" s="148">
        <f>C27-C28</f>
        <v>0</v>
      </c>
      <c r="D26" s="148">
        <f aca="true" t="shared" si="6" ref="D26:M26">D27-D28</f>
        <v>0</v>
      </c>
      <c r="E26" s="148">
        <f t="shared" si="6"/>
        <v>0</v>
      </c>
      <c r="F26" s="148">
        <f t="shared" si="6"/>
        <v>0</v>
      </c>
      <c r="G26" s="148">
        <f t="shared" si="6"/>
        <v>0</v>
      </c>
      <c r="H26" s="148">
        <f t="shared" si="6"/>
        <v>0</v>
      </c>
      <c r="I26" s="148">
        <f t="shared" si="6"/>
        <v>0</v>
      </c>
      <c r="J26" s="148">
        <f t="shared" si="6"/>
        <v>0</v>
      </c>
      <c r="K26" s="148">
        <f t="shared" si="6"/>
        <v>0</v>
      </c>
      <c r="L26" s="145">
        <f t="shared" si="4"/>
        <v>0</v>
      </c>
      <c r="M26" s="150">
        <f t="shared" si="6"/>
        <v>0</v>
      </c>
    </row>
    <row r="27" spans="1:13" ht="15.75">
      <c r="A27" s="216" t="s">
        <v>541</v>
      </c>
      <c r="B27" s="147" t="s">
        <v>231</v>
      </c>
      <c r="C27" s="84"/>
      <c r="D27" s="84"/>
      <c r="E27" s="84"/>
      <c r="F27" s="84"/>
      <c r="G27" s="84"/>
      <c r="H27" s="84"/>
      <c r="I27" s="84"/>
      <c r="J27" s="84"/>
      <c r="K27" s="84"/>
      <c r="L27" s="145">
        <f t="shared" si="4"/>
        <v>0</v>
      </c>
      <c r="M27" s="85"/>
    </row>
    <row r="28" spans="1:13" ht="15.75">
      <c r="A28" s="216" t="s">
        <v>542</v>
      </c>
      <c r="B28" s="147" t="s">
        <v>232</v>
      </c>
      <c r="C28" s="84"/>
      <c r="D28" s="84"/>
      <c r="E28" s="84"/>
      <c r="F28" s="84"/>
      <c r="G28" s="84"/>
      <c r="H28" s="84"/>
      <c r="I28" s="84"/>
      <c r="J28" s="84"/>
      <c r="K28" s="84"/>
      <c r="L28" s="145">
        <f t="shared" si="4"/>
        <v>0</v>
      </c>
      <c r="M28" s="85"/>
    </row>
    <row r="29" spans="1:13" ht="15.75">
      <c r="A29" s="216" t="s">
        <v>544</v>
      </c>
      <c r="B29" s="147" t="s">
        <v>233</v>
      </c>
      <c r="C29" s="84"/>
      <c r="D29" s="84"/>
      <c r="E29" s="84"/>
      <c r="F29" s="84"/>
      <c r="G29" s="84"/>
      <c r="H29" s="84"/>
      <c r="I29" s="84"/>
      <c r="J29" s="84"/>
      <c r="K29" s="84"/>
      <c r="L29" s="145">
        <f t="shared" si="4"/>
        <v>0</v>
      </c>
      <c r="M29" s="85"/>
    </row>
    <row r="30" spans="1:13" ht="15.75">
      <c r="A30" s="216" t="s">
        <v>545</v>
      </c>
      <c r="B30" s="147" t="s">
        <v>234</v>
      </c>
      <c r="C30" s="84"/>
      <c r="D30" s="84"/>
      <c r="E30" s="84"/>
      <c r="F30" s="84"/>
      <c r="G30" s="84"/>
      <c r="H30" s="84"/>
      <c r="I30" s="84"/>
      <c r="J30" s="84"/>
      <c r="K30" s="84"/>
      <c r="L30" s="145">
        <f t="shared" si="4"/>
        <v>0</v>
      </c>
      <c r="M30" s="85"/>
    </row>
    <row r="31" spans="1:13" ht="15.75">
      <c r="A31" s="215" t="s">
        <v>546</v>
      </c>
      <c r="B31" s="144" t="s">
        <v>235</v>
      </c>
      <c r="C31" s="152">
        <f>C19+C22+C23+C26+C30+C29+C17+C18</f>
        <v>20879</v>
      </c>
      <c r="D31" s="152">
        <f aca="true" t="shared" si="7" ref="D31:M31">D19+D22+D23+D26+D30+D29+D17+D18</f>
        <v>0</v>
      </c>
      <c r="E31" s="152">
        <f t="shared" si="7"/>
        <v>0</v>
      </c>
      <c r="F31" s="152">
        <f t="shared" si="7"/>
        <v>9330</v>
      </c>
      <c r="G31" s="152">
        <f t="shared" si="7"/>
        <v>0</v>
      </c>
      <c r="H31" s="152">
        <f t="shared" si="7"/>
        <v>0</v>
      </c>
      <c r="I31" s="152">
        <f t="shared" si="7"/>
        <v>8854</v>
      </c>
      <c r="J31" s="152">
        <f t="shared" si="7"/>
        <v>0</v>
      </c>
      <c r="K31" s="152">
        <f t="shared" si="7"/>
        <v>0</v>
      </c>
      <c r="L31" s="145">
        <f t="shared" si="4"/>
        <v>39063</v>
      </c>
      <c r="M31" s="153">
        <f t="shared" si="7"/>
        <v>0</v>
      </c>
    </row>
    <row r="32" spans="1:13" ht="25.5">
      <c r="A32" s="216" t="s">
        <v>547</v>
      </c>
      <c r="B32" s="147" t="s">
        <v>236</v>
      </c>
      <c r="C32" s="84"/>
      <c r="D32" s="84"/>
      <c r="E32" s="84"/>
      <c r="F32" s="84"/>
      <c r="G32" s="84"/>
      <c r="H32" s="84"/>
      <c r="I32" s="84"/>
      <c r="J32" s="84"/>
      <c r="K32" s="84"/>
      <c r="L32" s="145">
        <f t="shared" si="4"/>
        <v>0</v>
      </c>
      <c r="M32" s="85"/>
    </row>
    <row r="33" spans="1:13" ht="16.5" thickBot="1">
      <c r="A33" s="216" t="s">
        <v>548</v>
      </c>
      <c r="B33" s="156" t="s">
        <v>237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8">
        <f t="shared" si="4"/>
        <v>0</v>
      </c>
      <c r="M33" s="159"/>
    </row>
    <row r="34" spans="1:13" ht="16.5" thickBot="1">
      <c r="A34" s="215" t="s">
        <v>549</v>
      </c>
      <c r="B34" s="160" t="s">
        <v>238</v>
      </c>
      <c r="C34" s="161">
        <f aca="true" t="shared" si="8" ref="C34:K34">C31+C32+C33</f>
        <v>20879</v>
      </c>
      <c r="D34" s="161">
        <f t="shared" si="8"/>
        <v>0</v>
      </c>
      <c r="E34" s="161">
        <f t="shared" si="8"/>
        <v>0</v>
      </c>
      <c r="F34" s="161">
        <f t="shared" si="8"/>
        <v>9330</v>
      </c>
      <c r="G34" s="161">
        <f t="shared" si="8"/>
        <v>0</v>
      </c>
      <c r="H34" s="161">
        <f t="shared" si="8"/>
        <v>0</v>
      </c>
      <c r="I34" s="161">
        <f t="shared" si="8"/>
        <v>8854</v>
      </c>
      <c r="J34" s="161">
        <f t="shared" si="8"/>
        <v>0</v>
      </c>
      <c r="K34" s="161">
        <f t="shared" si="8"/>
        <v>0</v>
      </c>
      <c r="L34" s="162">
        <f t="shared" si="4"/>
        <v>39063</v>
      </c>
      <c r="M34" s="163">
        <f>M31+M32+M33</f>
        <v>0</v>
      </c>
    </row>
    <row r="35" spans="1:13" s="362" customFormat="1" ht="15.75">
      <c r="A35" s="364"/>
      <c r="B35" s="365"/>
      <c r="C35" s="366"/>
      <c r="D35" s="366"/>
      <c r="E35" s="366"/>
      <c r="F35" s="366"/>
      <c r="G35" s="366"/>
      <c r="H35" s="366"/>
      <c r="I35" s="366"/>
      <c r="J35" s="366"/>
      <c r="K35" s="366"/>
      <c r="L35" s="363"/>
      <c r="M35" s="363"/>
    </row>
    <row r="36" spans="1:13" ht="15.75">
      <c r="A36" s="165" t="s">
        <v>551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4"/>
      <c r="L36" s="151"/>
      <c r="M36" s="151"/>
    </row>
    <row r="37" spans="1:13" s="362" customFormat="1" ht="15.75">
      <c r="A37" s="360"/>
      <c r="B37" s="361"/>
      <c r="M37" s="363"/>
    </row>
    <row r="38" s="362" customFormat="1" ht="15.75">
      <c r="M38" s="363"/>
    </row>
    <row r="39" s="362" customFormat="1" ht="15.75">
      <c r="M39" s="363"/>
    </row>
    <row r="40" s="362" customFormat="1" ht="15.75">
      <c r="M40" s="363"/>
    </row>
    <row r="41" s="362" customFormat="1" ht="15.75">
      <c r="M41" s="363"/>
    </row>
    <row r="42" s="362" customFormat="1" ht="15.75">
      <c r="M42" s="363"/>
    </row>
    <row r="43" s="362" customFormat="1" ht="15.75">
      <c r="M43" s="363"/>
    </row>
    <row r="44" s="362" customFormat="1" ht="15.75">
      <c r="M44" s="363"/>
    </row>
    <row r="45" s="362" customFormat="1" ht="15.75">
      <c r="M45" s="363"/>
    </row>
    <row r="46" s="362" customFormat="1" ht="15.75">
      <c r="M46" s="363"/>
    </row>
    <row r="47" s="362" customFormat="1" ht="15.75">
      <c r="M47" s="363"/>
    </row>
    <row r="48" s="362" customFormat="1" ht="15.75">
      <c r="M48" s="363"/>
    </row>
    <row r="49" s="362" customFormat="1" ht="15.75">
      <c r="M49" s="363"/>
    </row>
    <row r="50" s="362" customFormat="1" ht="15.75">
      <c r="M50" s="363"/>
    </row>
    <row r="51" s="362" customFormat="1" ht="15.75">
      <c r="M51" s="363"/>
    </row>
    <row r="52" s="362" customFormat="1" ht="15.75">
      <c r="M52" s="363"/>
    </row>
    <row r="53" s="362" customFormat="1" ht="15.75">
      <c r="M53" s="363"/>
    </row>
    <row r="54" s="362" customFormat="1" ht="15.75">
      <c r="M54" s="363"/>
    </row>
    <row r="55" s="362" customFormat="1" ht="15.75">
      <c r="M55" s="363"/>
    </row>
    <row r="56" s="362" customFormat="1" ht="15.75">
      <c r="M56" s="363"/>
    </row>
    <row r="57" s="362" customFormat="1" ht="15.75">
      <c r="M57" s="363"/>
    </row>
    <row r="58" s="362" customFormat="1" ht="15.75">
      <c r="M58" s="363"/>
    </row>
    <row r="59" s="362" customFormat="1" ht="15.75">
      <c r="M59" s="363"/>
    </row>
    <row r="60" s="362" customFormat="1" ht="15.75">
      <c r="M60" s="363"/>
    </row>
    <row r="61" s="362" customFormat="1" ht="15.75">
      <c r="M61" s="363"/>
    </row>
    <row r="62" s="362" customFormat="1" ht="15.75">
      <c r="M62" s="363"/>
    </row>
    <row r="63" s="362" customFormat="1" ht="15.75">
      <c r="M63" s="363"/>
    </row>
    <row r="64" spans="1:13" ht="15.75">
      <c r="A64" s="134"/>
      <c r="B64" s="134"/>
      <c r="M64" s="151"/>
    </row>
    <row r="65" spans="1:13" ht="15.75">
      <c r="A65" s="134"/>
      <c r="B65" s="134"/>
      <c r="M65" s="151"/>
    </row>
    <row r="66" spans="1:13" ht="15.75">
      <c r="A66" s="134"/>
      <c r="B66" s="134"/>
      <c r="M66" s="151"/>
    </row>
    <row r="67" spans="1:13" ht="15.75">
      <c r="A67" s="134"/>
      <c r="B67" s="134"/>
      <c r="M67" s="151"/>
    </row>
    <row r="68" spans="1:13" ht="15.75">
      <c r="A68" s="134"/>
      <c r="B68" s="134"/>
      <c r="M68" s="151"/>
    </row>
    <row r="69" spans="1:13" ht="15.75">
      <c r="A69" s="134"/>
      <c r="B69" s="134"/>
      <c r="M69" s="151"/>
    </row>
    <row r="70" spans="1:13" ht="15.75">
      <c r="A70" s="134"/>
      <c r="B70" s="134"/>
      <c r="M70" s="151"/>
    </row>
    <row r="71" spans="1:13" ht="15.75">
      <c r="A71" s="134"/>
      <c r="B71" s="134"/>
      <c r="M71" s="151"/>
    </row>
    <row r="72" spans="1:13" ht="15.75">
      <c r="A72" s="134"/>
      <c r="B72" s="134"/>
      <c r="M72" s="151"/>
    </row>
    <row r="73" spans="1:13" ht="15.75">
      <c r="A73" s="134"/>
      <c r="B73" s="134"/>
      <c r="M73" s="151"/>
    </row>
    <row r="74" spans="1:13" ht="15.75">
      <c r="A74" s="134"/>
      <c r="B74" s="134"/>
      <c r="M74" s="151"/>
    </row>
    <row r="75" spans="1:13" ht="15.75">
      <c r="A75" s="134"/>
      <c r="B75" s="134"/>
      <c r="M75" s="151"/>
    </row>
    <row r="76" spans="1:13" ht="15.75">
      <c r="A76" s="134"/>
      <c r="B76" s="134"/>
      <c r="M76" s="151"/>
    </row>
    <row r="77" spans="1:13" ht="15.75">
      <c r="A77" s="134"/>
      <c r="B77" s="134"/>
      <c r="M77" s="151"/>
    </row>
    <row r="78" spans="1:13" ht="15.75">
      <c r="A78" s="134"/>
      <c r="B78" s="134"/>
      <c r="M78" s="151"/>
    </row>
    <row r="79" spans="1:13" ht="15.75">
      <c r="A79" s="134"/>
      <c r="B79" s="134"/>
      <c r="M79" s="151"/>
    </row>
    <row r="80" spans="1:13" ht="15.75">
      <c r="A80" s="134"/>
      <c r="B80" s="134"/>
      <c r="M80" s="151"/>
    </row>
    <row r="81" spans="1:13" ht="15.75">
      <c r="A81" s="134"/>
      <c r="B81" s="134"/>
      <c r="M81" s="151"/>
    </row>
    <row r="82" spans="1:13" ht="15.75">
      <c r="A82" s="134"/>
      <c r="B82" s="134"/>
      <c r="M82" s="151"/>
    </row>
    <row r="83" spans="1:13" ht="15.75">
      <c r="A83" s="134"/>
      <c r="B83" s="134"/>
      <c r="M83" s="151"/>
    </row>
    <row r="84" spans="1:13" ht="15.75">
      <c r="A84" s="134"/>
      <c r="B84" s="134"/>
      <c r="M84" s="151"/>
    </row>
    <row r="85" spans="1:13" ht="15.75">
      <c r="A85" s="134"/>
      <c r="B85" s="134"/>
      <c r="M85" s="151"/>
    </row>
    <row r="86" spans="1:13" ht="15.75">
      <c r="A86" s="134"/>
      <c r="B86" s="134"/>
      <c r="M86" s="151"/>
    </row>
    <row r="87" spans="1:13" ht="15.75">
      <c r="A87" s="134"/>
      <c r="B87" s="134"/>
      <c r="M87" s="151"/>
    </row>
    <row r="88" spans="1:13" ht="15.75">
      <c r="A88" s="134"/>
      <c r="B88" s="134"/>
      <c r="M88" s="151"/>
    </row>
    <row r="89" spans="1:13" ht="15.75">
      <c r="A89" s="134"/>
      <c r="B89" s="134"/>
      <c r="M89" s="151"/>
    </row>
    <row r="90" spans="1:13" ht="15.75">
      <c r="A90" s="134"/>
      <c r="B90" s="134"/>
      <c r="M90" s="151"/>
    </row>
    <row r="91" spans="1:13" ht="15.75">
      <c r="A91" s="134"/>
      <c r="B91" s="134"/>
      <c r="M91" s="151"/>
    </row>
    <row r="92" spans="1:13" ht="15.75">
      <c r="A92" s="134"/>
      <c r="B92" s="134"/>
      <c r="M92" s="151"/>
    </row>
    <row r="93" spans="1:13" ht="15.75">
      <c r="A93" s="134"/>
      <c r="B93" s="134"/>
      <c r="M93" s="151"/>
    </row>
    <row r="94" spans="1:13" ht="15.75">
      <c r="A94" s="134"/>
      <c r="B94" s="134"/>
      <c r="M94" s="151"/>
    </row>
    <row r="95" spans="1:13" ht="15.75">
      <c r="A95" s="134"/>
      <c r="B95" s="134"/>
      <c r="M95" s="151"/>
    </row>
    <row r="96" spans="1:13" ht="15.75">
      <c r="A96" s="134"/>
      <c r="B96" s="134"/>
      <c r="M96" s="151"/>
    </row>
    <row r="97" spans="1:13" ht="15.75">
      <c r="A97" s="134"/>
      <c r="B97" s="134"/>
      <c r="M97" s="151"/>
    </row>
    <row r="98" spans="1:13" ht="15.75">
      <c r="A98" s="134"/>
      <c r="B98" s="134"/>
      <c r="M98" s="151"/>
    </row>
    <row r="99" spans="1:13" ht="15.75">
      <c r="A99" s="134"/>
      <c r="B99" s="134"/>
      <c r="M99" s="151"/>
    </row>
    <row r="100" spans="1:13" ht="15.75">
      <c r="A100" s="134"/>
      <c r="B100" s="134"/>
      <c r="M100" s="151"/>
    </row>
    <row r="101" spans="1:13" ht="15.75">
      <c r="A101" s="134"/>
      <c r="B101" s="134"/>
      <c r="M101" s="151"/>
    </row>
    <row r="102" spans="1:13" ht="15.75">
      <c r="A102" s="134"/>
      <c r="B102" s="134"/>
      <c r="M102" s="151"/>
    </row>
    <row r="103" spans="1:13" ht="15.75">
      <c r="A103" s="134"/>
      <c r="B103" s="134"/>
      <c r="M103" s="151"/>
    </row>
    <row r="104" spans="1:13" ht="15.75">
      <c r="A104" s="134"/>
      <c r="B104" s="134"/>
      <c r="M104" s="151"/>
    </row>
    <row r="105" spans="1:13" ht="15.75">
      <c r="A105" s="134"/>
      <c r="B105" s="134"/>
      <c r="M105" s="151"/>
    </row>
    <row r="106" spans="1:13" ht="15.75">
      <c r="A106" s="134"/>
      <c r="B106" s="134"/>
      <c r="M106" s="151"/>
    </row>
    <row r="107" spans="1:13" ht="15.75">
      <c r="A107" s="134"/>
      <c r="B107" s="134"/>
      <c r="M107" s="151"/>
    </row>
    <row r="108" spans="1:13" ht="15.75">
      <c r="A108" s="134"/>
      <c r="B108" s="134"/>
      <c r="M108" s="151"/>
    </row>
    <row r="109" spans="1:13" ht="15.75">
      <c r="A109" s="134"/>
      <c r="B109" s="134"/>
      <c r="M109" s="151"/>
    </row>
    <row r="110" spans="1:13" ht="15.75">
      <c r="A110" s="134"/>
      <c r="B110" s="134"/>
      <c r="M110" s="151"/>
    </row>
    <row r="111" spans="1:13" ht="15.75">
      <c r="A111" s="134"/>
      <c r="B111" s="134"/>
      <c r="M111" s="151"/>
    </row>
    <row r="112" spans="1:13" ht="15.75">
      <c r="A112" s="134"/>
      <c r="B112" s="134"/>
      <c r="M112" s="151"/>
    </row>
    <row r="113" spans="1:13" ht="15.75">
      <c r="A113" s="134"/>
      <c r="B113" s="134"/>
      <c r="M113" s="151"/>
    </row>
    <row r="114" spans="1:13" ht="15.75">
      <c r="A114" s="134"/>
      <c r="B114" s="134"/>
      <c r="M114" s="151"/>
    </row>
    <row r="115" spans="1:13" ht="15.75">
      <c r="A115" s="134"/>
      <c r="B115" s="134"/>
      <c r="M115" s="151"/>
    </row>
    <row r="116" spans="1:13" ht="15.75">
      <c r="A116" s="134"/>
      <c r="B116" s="134"/>
      <c r="M116" s="151"/>
    </row>
    <row r="117" spans="1:13" ht="15.75">
      <c r="A117" s="134"/>
      <c r="B117" s="134"/>
      <c r="M117" s="151"/>
    </row>
    <row r="118" spans="1:13" ht="15.75">
      <c r="A118" s="134"/>
      <c r="B118" s="134"/>
      <c r="M118" s="151"/>
    </row>
    <row r="119" spans="1:13" ht="15.75">
      <c r="A119" s="134"/>
      <c r="B119" s="134"/>
      <c r="M119" s="151"/>
    </row>
    <row r="120" spans="1:13" ht="15.75">
      <c r="A120" s="134"/>
      <c r="B120" s="134"/>
      <c r="M120" s="151"/>
    </row>
    <row r="121" spans="1:13" ht="15.75">
      <c r="A121" s="134"/>
      <c r="B121" s="134"/>
      <c r="M121" s="151"/>
    </row>
    <row r="122" spans="1:13" ht="15.75">
      <c r="A122" s="134"/>
      <c r="B122" s="134"/>
      <c r="M122" s="151"/>
    </row>
    <row r="123" spans="1:13" ht="15.75">
      <c r="A123" s="134"/>
      <c r="B123" s="134"/>
      <c r="M123" s="151"/>
    </row>
    <row r="124" spans="1:13" ht="15.75">
      <c r="A124" s="134"/>
      <c r="B124" s="134"/>
      <c r="M124" s="151"/>
    </row>
    <row r="125" spans="1:13" ht="15.75">
      <c r="A125" s="134"/>
      <c r="B125" s="134"/>
      <c r="M125" s="151"/>
    </row>
    <row r="126" spans="1:13" ht="15.75">
      <c r="A126" s="134"/>
      <c r="B126" s="134"/>
      <c r="M126" s="151"/>
    </row>
    <row r="127" spans="1:13" ht="15.75">
      <c r="A127" s="134"/>
      <c r="B127" s="134"/>
      <c r="M127" s="151"/>
    </row>
    <row r="128" spans="1:13" ht="15.75">
      <c r="A128" s="134"/>
      <c r="B128" s="134"/>
      <c r="M128" s="151"/>
    </row>
    <row r="129" spans="1:13" ht="15.75">
      <c r="A129" s="134"/>
      <c r="B129" s="134"/>
      <c r="M129" s="151"/>
    </row>
    <row r="130" spans="1:13" ht="15.75">
      <c r="A130" s="134"/>
      <c r="B130" s="134"/>
      <c r="M130" s="151"/>
    </row>
    <row r="131" spans="1:13" ht="15.75">
      <c r="A131" s="134"/>
      <c r="B131" s="134"/>
      <c r="M131" s="151"/>
    </row>
    <row r="132" spans="1:13" ht="15.75">
      <c r="A132" s="134"/>
      <c r="B132" s="134"/>
      <c r="M132" s="151"/>
    </row>
    <row r="133" spans="1:13" ht="15.75">
      <c r="A133" s="134"/>
      <c r="B133" s="134"/>
      <c r="M133" s="151"/>
    </row>
    <row r="134" spans="1:13" ht="15.75">
      <c r="A134" s="134"/>
      <c r="B134" s="134"/>
      <c r="M134" s="151"/>
    </row>
    <row r="135" spans="1:13" ht="15.75">
      <c r="A135" s="134"/>
      <c r="B135" s="134"/>
      <c r="M135" s="151"/>
    </row>
    <row r="136" spans="1:13" ht="15.75">
      <c r="A136" s="134"/>
      <c r="B136" s="134"/>
      <c r="M136" s="151"/>
    </row>
    <row r="137" spans="1:13" ht="15.75">
      <c r="A137" s="134"/>
      <c r="B137" s="134"/>
      <c r="M137" s="151"/>
    </row>
    <row r="138" spans="1:13" ht="15.75">
      <c r="A138" s="134"/>
      <c r="B138" s="134"/>
      <c r="M138" s="151"/>
    </row>
    <row r="139" spans="1:13" ht="15.75">
      <c r="A139" s="134"/>
      <c r="B139" s="134"/>
      <c r="M139" s="151"/>
    </row>
    <row r="140" spans="1:13" ht="15.75">
      <c r="A140" s="134"/>
      <c r="B140" s="134"/>
      <c r="M140" s="151"/>
    </row>
    <row r="141" spans="1:13" ht="15.75">
      <c r="A141" s="134"/>
      <c r="B141" s="134"/>
      <c r="M141" s="151"/>
    </row>
    <row r="142" spans="1:13" ht="15.75">
      <c r="A142" s="134"/>
      <c r="B142" s="134"/>
      <c r="M142" s="151"/>
    </row>
    <row r="143" spans="1:13" ht="15.75">
      <c r="A143" s="134"/>
      <c r="B143" s="134"/>
      <c r="M143" s="151"/>
    </row>
    <row r="144" spans="1:13" ht="15.75">
      <c r="A144" s="134"/>
      <c r="B144" s="134"/>
      <c r="M144" s="151"/>
    </row>
    <row r="145" spans="1:13" ht="15.75">
      <c r="A145" s="134"/>
      <c r="B145" s="134"/>
      <c r="M145" s="151"/>
    </row>
    <row r="146" spans="1:13" ht="15.75">
      <c r="A146" s="134"/>
      <c r="B146" s="134"/>
      <c r="M146" s="151"/>
    </row>
    <row r="147" spans="1:13" ht="15.75">
      <c r="A147" s="134"/>
      <c r="B147" s="134"/>
      <c r="M147" s="151"/>
    </row>
    <row r="148" spans="1:13" ht="15.75">
      <c r="A148" s="134"/>
      <c r="B148" s="134"/>
      <c r="M148" s="151"/>
    </row>
    <row r="149" spans="1:13" ht="15.75">
      <c r="A149" s="134"/>
      <c r="B149" s="134"/>
      <c r="M149" s="151"/>
    </row>
    <row r="150" spans="1:13" ht="15.75">
      <c r="A150" s="134"/>
      <c r="B150" s="134"/>
      <c r="M150" s="151"/>
    </row>
    <row r="151" spans="1:13" ht="15.75">
      <c r="A151" s="134"/>
      <c r="B151" s="134"/>
      <c r="M151" s="151"/>
    </row>
    <row r="152" spans="1:13" ht="15.75">
      <c r="A152" s="134"/>
      <c r="B152" s="134"/>
      <c r="M152" s="151"/>
    </row>
    <row r="153" spans="1:13" ht="15.75">
      <c r="A153" s="134"/>
      <c r="B153" s="134"/>
      <c r="M153" s="151"/>
    </row>
    <row r="154" spans="1:13" ht="15.75">
      <c r="A154" s="134"/>
      <c r="B154" s="134"/>
      <c r="M154" s="151"/>
    </row>
    <row r="155" spans="1:13" ht="15.75">
      <c r="A155" s="134"/>
      <c r="B155" s="134"/>
      <c r="M155" s="151"/>
    </row>
    <row r="156" spans="1:13" ht="15.75">
      <c r="A156" s="134"/>
      <c r="B156" s="134"/>
      <c r="M156" s="151"/>
    </row>
    <row r="157" spans="1:13" ht="15.75">
      <c r="A157" s="134"/>
      <c r="B157" s="134"/>
      <c r="M157" s="151"/>
    </row>
    <row r="158" spans="1:13" ht="15.75">
      <c r="A158" s="134"/>
      <c r="B158" s="134"/>
      <c r="M158" s="151"/>
    </row>
    <row r="159" spans="1:13" ht="15.75">
      <c r="A159" s="134"/>
      <c r="B159" s="134"/>
      <c r="M159" s="151"/>
    </row>
    <row r="160" spans="1:13" ht="15.75">
      <c r="A160" s="134"/>
      <c r="B160" s="134"/>
      <c r="M160" s="151"/>
    </row>
    <row r="161" spans="1:13" ht="15.75">
      <c r="A161" s="134"/>
      <c r="B161" s="134"/>
      <c r="M161" s="151"/>
    </row>
    <row r="162" spans="1:13" ht="15.75">
      <c r="A162" s="134"/>
      <c r="B162" s="134"/>
      <c r="M162" s="151"/>
    </row>
    <row r="163" spans="1:13" ht="15.75">
      <c r="A163" s="134"/>
      <c r="B163" s="134"/>
      <c r="M163" s="151"/>
    </row>
    <row r="164" spans="1:13" ht="15.75">
      <c r="A164" s="134"/>
      <c r="B164" s="134"/>
      <c r="M164" s="151"/>
    </row>
    <row r="165" spans="1:13" ht="15.75">
      <c r="A165" s="134"/>
      <c r="B165" s="134"/>
      <c r="M165" s="151"/>
    </row>
    <row r="166" spans="1:13" ht="15.75">
      <c r="A166" s="134"/>
      <c r="B166" s="134"/>
      <c r="M166" s="151"/>
    </row>
    <row r="167" spans="1:13" ht="15.75">
      <c r="A167" s="134"/>
      <c r="B167" s="134"/>
      <c r="M167" s="151"/>
    </row>
    <row r="168" spans="1:13" ht="15.75">
      <c r="A168" s="134"/>
      <c r="B168" s="134"/>
      <c r="M168" s="151"/>
    </row>
    <row r="169" spans="1:13" ht="15.75">
      <c r="A169" s="134"/>
      <c r="B169" s="134"/>
      <c r="M169" s="151"/>
    </row>
    <row r="170" spans="1:13" ht="15.75">
      <c r="A170" s="134"/>
      <c r="B170" s="134"/>
      <c r="M170" s="151"/>
    </row>
    <row r="171" spans="1:13" ht="15.75">
      <c r="A171" s="134"/>
      <c r="B171" s="134"/>
      <c r="M171" s="151"/>
    </row>
    <row r="172" spans="1:13" ht="15.75">
      <c r="A172" s="134"/>
      <c r="B172" s="134"/>
      <c r="M172" s="151"/>
    </row>
    <row r="173" spans="1:13" ht="15.75">
      <c r="A173" s="134"/>
      <c r="B173" s="134"/>
      <c r="M173" s="151"/>
    </row>
    <row r="174" spans="1:13" ht="15.75">
      <c r="A174" s="134"/>
      <c r="B174" s="134"/>
      <c r="M174" s="151"/>
    </row>
    <row r="175" spans="1:13" ht="15.75">
      <c r="A175" s="134"/>
      <c r="B175" s="134"/>
      <c r="M175" s="151"/>
    </row>
    <row r="176" spans="1:13" ht="15.75">
      <c r="A176" s="134"/>
      <c r="B176" s="134"/>
      <c r="M176" s="151"/>
    </row>
    <row r="177" spans="1:13" ht="15.75">
      <c r="A177" s="134"/>
      <c r="B177" s="134"/>
      <c r="M177" s="151"/>
    </row>
    <row r="178" spans="1:13" ht="15.75">
      <c r="A178" s="134"/>
      <c r="B178" s="134"/>
      <c r="M178" s="151"/>
    </row>
    <row r="179" spans="1:13" ht="15.75">
      <c r="A179" s="134"/>
      <c r="B179" s="134"/>
      <c r="M179" s="151"/>
    </row>
    <row r="180" spans="1:13" ht="15.75">
      <c r="A180" s="134"/>
      <c r="B180" s="134"/>
      <c r="M180" s="151"/>
    </row>
    <row r="181" spans="1:13" ht="15.75">
      <c r="A181" s="134"/>
      <c r="B181" s="134"/>
      <c r="M181" s="151"/>
    </row>
    <row r="182" spans="1:13" ht="15.75">
      <c r="A182" s="134"/>
      <c r="B182" s="134"/>
      <c r="M182" s="151"/>
    </row>
    <row r="183" spans="1:13" ht="15.75">
      <c r="A183" s="134"/>
      <c r="B183" s="134"/>
      <c r="M183" s="151"/>
    </row>
    <row r="184" spans="1:13" ht="15.75">
      <c r="A184" s="134"/>
      <c r="B184" s="134"/>
      <c r="M184" s="151"/>
    </row>
    <row r="185" spans="1:13" ht="15.75">
      <c r="A185" s="134"/>
      <c r="B185" s="134"/>
      <c r="M185" s="151"/>
    </row>
    <row r="186" spans="1:13" ht="15.75">
      <c r="A186" s="134"/>
      <c r="B186" s="134"/>
      <c r="M186" s="151"/>
    </row>
    <row r="187" spans="1:13" ht="15.75">
      <c r="A187" s="134"/>
      <c r="B187" s="134"/>
      <c r="M187" s="151"/>
    </row>
    <row r="188" spans="1:13" ht="15.75">
      <c r="A188" s="134"/>
      <c r="B188" s="134"/>
      <c r="M188" s="151"/>
    </row>
    <row r="189" spans="1:13" ht="15.75">
      <c r="A189" s="134"/>
      <c r="B189" s="134"/>
      <c r="M189" s="151"/>
    </row>
    <row r="190" spans="1:13" ht="15.75">
      <c r="A190" s="134"/>
      <c r="B190" s="134"/>
      <c r="M190" s="151"/>
    </row>
    <row r="191" spans="1:13" ht="15.75">
      <c r="A191" s="134"/>
      <c r="B191" s="134"/>
      <c r="M191" s="151"/>
    </row>
    <row r="192" spans="1:13" ht="15.75">
      <c r="A192" s="134"/>
      <c r="B192" s="134"/>
      <c r="M192" s="151"/>
    </row>
    <row r="193" spans="1:13" ht="15.75">
      <c r="A193" s="134"/>
      <c r="B193" s="134"/>
      <c r="M193" s="151"/>
    </row>
    <row r="194" spans="1:13" ht="15.75">
      <c r="A194" s="134"/>
      <c r="B194" s="134"/>
      <c r="M194" s="151"/>
    </row>
    <row r="195" spans="1:13" ht="15.75">
      <c r="A195" s="134"/>
      <c r="B195" s="134"/>
      <c r="M195" s="151"/>
    </row>
    <row r="196" spans="1:13" ht="15.75">
      <c r="A196" s="134"/>
      <c r="B196" s="134"/>
      <c r="M196" s="151"/>
    </row>
    <row r="197" spans="1:13" ht="15.75">
      <c r="A197" s="134"/>
      <c r="B197" s="134"/>
      <c r="M197" s="151"/>
    </row>
    <row r="198" spans="1:13" ht="15.75">
      <c r="A198" s="134"/>
      <c r="B198" s="134"/>
      <c r="M198" s="151"/>
    </row>
    <row r="199" spans="1:13" ht="15.75">
      <c r="A199" s="134"/>
      <c r="B199" s="134"/>
      <c r="M199" s="151"/>
    </row>
    <row r="200" spans="1:13" ht="15.75">
      <c r="A200" s="134"/>
      <c r="B200" s="134"/>
      <c r="M200" s="151"/>
    </row>
    <row r="201" spans="1:13" ht="15.75">
      <c r="A201" s="134"/>
      <c r="B201" s="134"/>
      <c r="M201" s="151"/>
    </row>
    <row r="202" spans="1:13" ht="15.75">
      <c r="A202" s="134"/>
      <c r="B202" s="134"/>
      <c r="M202" s="151"/>
    </row>
    <row r="203" spans="1:13" ht="15.75">
      <c r="A203" s="134"/>
      <c r="B203" s="134"/>
      <c r="M203" s="151"/>
    </row>
    <row r="204" spans="1:13" ht="15.75">
      <c r="A204" s="134"/>
      <c r="B204" s="134"/>
      <c r="M204" s="151"/>
    </row>
    <row r="205" spans="1:13" ht="15.75">
      <c r="A205" s="134"/>
      <c r="B205" s="134"/>
      <c r="M205" s="151"/>
    </row>
    <row r="206" spans="1:13" ht="15.75">
      <c r="A206" s="134"/>
      <c r="B206" s="134"/>
      <c r="M206" s="151"/>
    </row>
    <row r="207" spans="1:13" ht="15.75">
      <c r="A207" s="134"/>
      <c r="B207" s="134"/>
      <c r="M207" s="151"/>
    </row>
    <row r="208" spans="1:13" ht="15.75">
      <c r="A208" s="134"/>
      <c r="B208" s="134"/>
      <c r="M208" s="151"/>
    </row>
    <row r="209" spans="1:13" ht="15.75">
      <c r="A209" s="134"/>
      <c r="B209" s="134"/>
      <c r="M209" s="151"/>
    </row>
    <row r="210" spans="1:13" ht="15.75">
      <c r="A210" s="134"/>
      <c r="B210" s="134"/>
      <c r="M210" s="151"/>
    </row>
    <row r="211" spans="1:13" ht="15.75">
      <c r="A211" s="134"/>
      <c r="B211" s="134"/>
      <c r="M211" s="151"/>
    </row>
    <row r="212" spans="1:13" ht="15.75">
      <c r="A212" s="134"/>
      <c r="B212" s="134"/>
      <c r="M212" s="151"/>
    </row>
    <row r="213" spans="1:13" ht="15.75">
      <c r="A213" s="134"/>
      <c r="B213" s="134"/>
      <c r="M213" s="151"/>
    </row>
    <row r="214" spans="1:13" ht="15.75">
      <c r="A214" s="134"/>
      <c r="B214" s="134"/>
      <c r="M214" s="151"/>
    </row>
    <row r="215" spans="1:13" ht="15.75">
      <c r="A215" s="134"/>
      <c r="B215" s="134"/>
      <c r="M215" s="151"/>
    </row>
    <row r="216" spans="1:13" ht="15.75">
      <c r="A216" s="134"/>
      <c r="B216" s="134"/>
      <c r="M216" s="151"/>
    </row>
    <row r="217" spans="1:13" ht="15.75">
      <c r="A217" s="134"/>
      <c r="B217" s="134"/>
      <c r="M217" s="151"/>
    </row>
    <row r="218" spans="1:13" ht="15.75">
      <c r="A218" s="134"/>
      <c r="B218" s="134"/>
      <c r="M218" s="151"/>
    </row>
    <row r="219" spans="1:13" ht="15.75">
      <c r="A219" s="134"/>
      <c r="B219" s="134"/>
      <c r="M219" s="151"/>
    </row>
    <row r="220" spans="1:13" ht="15.75">
      <c r="A220" s="134"/>
      <c r="B220" s="134"/>
      <c r="M220" s="151"/>
    </row>
    <row r="221" spans="1:13" ht="15.75">
      <c r="A221" s="134"/>
      <c r="B221" s="134"/>
      <c r="M221" s="151"/>
    </row>
    <row r="222" spans="1:13" ht="15.75">
      <c r="A222" s="134"/>
      <c r="B222" s="134"/>
      <c r="M222" s="151"/>
    </row>
    <row r="223" spans="1:13" ht="15.75">
      <c r="A223" s="134"/>
      <c r="B223" s="134"/>
      <c r="M223" s="151"/>
    </row>
    <row r="224" spans="1:13" ht="15.75">
      <c r="A224" s="134"/>
      <c r="B224" s="134"/>
      <c r="M224" s="151"/>
    </row>
    <row r="225" spans="1:13" ht="15.75">
      <c r="A225" s="134"/>
      <c r="B225" s="134"/>
      <c r="M225" s="151"/>
    </row>
    <row r="226" spans="1:13" ht="15.75">
      <c r="A226" s="134"/>
      <c r="B226" s="134"/>
      <c r="M226" s="151"/>
    </row>
    <row r="227" spans="1:13" ht="15.75">
      <c r="A227" s="134"/>
      <c r="B227" s="134"/>
      <c r="M227" s="151"/>
    </row>
    <row r="228" spans="1:13" ht="15.75">
      <c r="A228" s="134"/>
      <c r="B228" s="134"/>
      <c r="M228" s="151"/>
    </row>
    <row r="229" spans="1:13" ht="15.75">
      <c r="A229" s="134"/>
      <c r="B229" s="134"/>
      <c r="M229" s="151"/>
    </row>
    <row r="230" spans="1:13" ht="15.75">
      <c r="A230" s="134"/>
      <c r="B230" s="134"/>
      <c r="M230" s="151"/>
    </row>
    <row r="231" spans="1:13" ht="15.75">
      <c r="A231" s="134"/>
      <c r="B231" s="134"/>
      <c r="M231" s="151"/>
    </row>
    <row r="232" spans="1:13" ht="15.75">
      <c r="A232" s="134"/>
      <c r="B232" s="134"/>
      <c r="M232" s="151"/>
    </row>
    <row r="233" spans="1:13" ht="15.75">
      <c r="A233" s="134"/>
      <c r="B233" s="134"/>
      <c r="M233" s="151"/>
    </row>
    <row r="234" spans="1:13" ht="15.75">
      <c r="A234" s="134"/>
      <c r="B234" s="134"/>
      <c r="M234" s="151"/>
    </row>
    <row r="235" spans="1:13" ht="15.75">
      <c r="A235" s="134"/>
      <c r="B235" s="134"/>
      <c r="M235" s="151"/>
    </row>
    <row r="236" spans="1:13" ht="15.75">
      <c r="A236" s="134"/>
      <c r="B236" s="134"/>
      <c r="M236" s="151"/>
    </row>
    <row r="237" spans="1:13" ht="15.75">
      <c r="A237" s="134"/>
      <c r="B237" s="134"/>
      <c r="M237" s="151"/>
    </row>
    <row r="238" spans="1:13" ht="15.75">
      <c r="A238" s="134"/>
      <c r="B238" s="134"/>
      <c r="M238" s="151"/>
    </row>
    <row r="239" spans="1:13" ht="15.75">
      <c r="A239" s="134"/>
      <c r="B239" s="134"/>
      <c r="M239" s="151"/>
    </row>
    <row r="240" spans="1:13" ht="15.75">
      <c r="A240" s="134"/>
      <c r="B240" s="134"/>
      <c r="M240" s="151"/>
    </row>
    <row r="241" spans="1:13" ht="15.75">
      <c r="A241" s="134"/>
      <c r="B241" s="134"/>
      <c r="M241" s="151"/>
    </row>
    <row r="242" spans="1:13" ht="15.75">
      <c r="A242" s="134"/>
      <c r="B242" s="134"/>
      <c r="M242" s="151"/>
    </row>
    <row r="243" spans="1:13" ht="15.75">
      <c r="A243" s="134"/>
      <c r="B243" s="134"/>
      <c r="M243" s="151"/>
    </row>
    <row r="244" spans="1:13" ht="15.75">
      <c r="A244" s="134"/>
      <c r="B244" s="134"/>
      <c r="M244" s="151"/>
    </row>
    <row r="245" spans="1:13" ht="15.75">
      <c r="A245" s="134"/>
      <c r="B245" s="134"/>
      <c r="M245" s="151"/>
    </row>
    <row r="246" spans="1:13" ht="15.75">
      <c r="A246" s="134"/>
      <c r="B246" s="134"/>
      <c r="M246" s="151"/>
    </row>
    <row r="247" spans="1:13" ht="15.75">
      <c r="A247" s="134"/>
      <c r="B247" s="134"/>
      <c r="M247" s="151"/>
    </row>
    <row r="248" spans="1:13" ht="15.75">
      <c r="A248" s="134"/>
      <c r="B248" s="134"/>
      <c r="M248" s="151"/>
    </row>
    <row r="249" spans="1:13" ht="15.75">
      <c r="A249" s="134"/>
      <c r="B249" s="134"/>
      <c r="M249" s="151"/>
    </row>
    <row r="250" spans="1:13" ht="15.75">
      <c r="A250" s="134"/>
      <c r="B250" s="134"/>
      <c r="M250" s="151"/>
    </row>
    <row r="251" spans="1:13" ht="15.75">
      <c r="A251" s="134"/>
      <c r="B251" s="134"/>
      <c r="M251" s="151"/>
    </row>
    <row r="252" spans="1:13" ht="15.75">
      <c r="A252" s="134"/>
      <c r="B252" s="134"/>
      <c r="M252" s="151"/>
    </row>
    <row r="253" spans="1:13" ht="15.75">
      <c r="A253" s="134"/>
      <c r="B253" s="134"/>
      <c r="M253" s="151"/>
    </row>
    <row r="254" spans="1:13" ht="15.75">
      <c r="A254" s="134"/>
      <c r="B254" s="134"/>
      <c r="M254" s="151"/>
    </row>
    <row r="255" spans="1:13" ht="15.75">
      <c r="A255" s="134"/>
      <c r="B255" s="134"/>
      <c r="M255" s="151"/>
    </row>
    <row r="256" spans="1:13" ht="15.75">
      <c r="A256" s="134"/>
      <c r="B256" s="134"/>
      <c r="M256" s="151"/>
    </row>
    <row r="257" spans="1:13" ht="15.75">
      <c r="A257" s="134"/>
      <c r="B257" s="134"/>
      <c r="M257" s="151"/>
    </row>
    <row r="258" spans="1:13" ht="15.75">
      <c r="A258" s="134"/>
      <c r="B258" s="134"/>
      <c r="M258" s="151"/>
    </row>
    <row r="259" spans="1:13" ht="15.75">
      <c r="A259" s="134"/>
      <c r="B259" s="134"/>
      <c r="M259" s="151"/>
    </row>
    <row r="260" spans="1:13" ht="15.75">
      <c r="A260" s="134"/>
      <c r="B260" s="134"/>
      <c r="M260" s="151"/>
    </row>
    <row r="261" spans="1:13" ht="15.75">
      <c r="A261" s="134"/>
      <c r="B261" s="134"/>
      <c r="M261" s="151"/>
    </row>
    <row r="262" spans="1:13" ht="15.75">
      <c r="A262" s="134"/>
      <c r="B262" s="134"/>
      <c r="M262" s="151"/>
    </row>
    <row r="263" spans="1:13" ht="15.75">
      <c r="A263" s="134"/>
      <c r="B263" s="134"/>
      <c r="M263" s="151"/>
    </row>
    <row r="264" spans="1:13" ht="15.75">
      <c r="A264" s="134"/>
      <c r="B264" s="134"/>
      <c r="M264" s="151"/>
    </row>
    <row r="265" spans="1:13" ht="15.75">
      <c r="A265" s="134"/>
      <c r="B265" s="134"/>
      <c r="M265" s="151"/>
    </row>
    <row r="266" spans="1:13" ht="15.75">
      <c r="A266" s="134"/>
      <c r="B266" s="134"/>
      <c r="M266" s="151"/>
    </row>
    <row r="267" spans="1:13" ht="15.75">
      <c r="A267" s="134"/>
      <c r="B267" s="134"/>
      <c r="M267" s="151"/>
    </row>
    <row r="268" spans="1:13" ht="15.75">
      <c r="A268" s="134"/>
      <c r="B268" s="134"/>
      <c r="M268" s="151"/>
    </row>
    <row r="269" spans="1:13" ht="15.75">
      <c r="A269" s="134"/>
      <c r="B269" s="134"/>
      <c r="M269" s="151"/>
    </row>
    <row r="270" spans="1:13" ht="15.75">
      <c r="A270" s="134"/>
      <c r="B270" s="134"/>
      <c r="M270" s="151"/>
    </row>
    <row r="271" spans="1:13" ht="15.75">
      <c r="A271" s="134"/>
      <c r="B271" s="134"/>
      <c r="M271" s="151"/>
    </row>
    <row r="272" spans="1:13" ht="15.75">
      <c r="A272" s="134"/>
      <c r="B272" s="134"/>
      <c r="M272" s="151"/>
    </row>
    <row r="273" spans="1:13" ht="15.75">
      <c r="A273" s="134"/>
      <c r="B273" s="134"/>
      <c r="M273" s="151"/>
    </row>
    <row r="274" spans="1:13" ht="15.75">
      <c r="A274" s="134"/>
      <c r="B274" s="134"/>
      <c r="M274" s="151"/>
    </row>
    <row r="275" spans="1:13" ht="15.75">
      <c r="A275" s="134"/>
      <c r="B275" s="134"/>
      <c r="M275" s="151"/>
    </row>
    <row r="276" spans="1:13" ht="15.75">
      <c r="A276" s="134"/>
      <c r="B276" s="134"/>
      <c r="M276" s="151"/>
    </row>
    <row r="277" spans="1:13" ht="15.75">
      <c r="A277" s="134"/>
      <c r="B277" s="134"/>
      <c r="M277" s="151"/>
    </row>
    <row r="278" spans="1:13" ht="15.75">
      <c r="A278" s="134"/>
      <c r="B278" s="134"/>
      <c r="M278" s="151"/>
    </row>
    <row r="279" spans="1:13" ht="15.75">
      <c r="A279" s="134"/>
      <c r="B279" s="134"/>
      <c r="M279" s="151"/>
    </row>
    <row r="280" spans="1:13" ht="15.75">
      <c r="A280" s="134"/>
      <c r="B280" s="134"/>
      <c r="M280" s="151"/>
    </row>
    <row r="281" spans="1:13" ht="15.75">
      <c r="A281" s="134"/>
      <c r="B281" s="134"/>
      <c r="M281" s="151"/>
    </row>
    <row r="282" spans="1:13" ht="15.75">
      <c r="A282" s="134"/>
      <c r="B282" s="134"/>
      <c r="M282" s="151"/>
    </row>
    <row r="283" spans="1:13" ht="15.75">
      <c r="A283" s="134"/>
      <c r="B283" s="134"/>
      <c r="M283" s="151"/>
    </row>
    <row r="284" spans="1:13" ht="15.75">
      <c r="A284" s="134"/>
      <c r="B284" s="134"/>
      <c r="M284" s="151"/>
    </row>
    <row r="285" spans="1:13" ht="15.75">
      <c r="A285" s="134"/>
      <c r="B285" s="134"/>
      <c r="M285" s="151"/>
    </row>
    <row r="286" spans="1:13" ht="15.75">
      <c r="A286" s="134"/>
      <c r="B286" s="134"/>
      <c r="M286" s="151"/>
    </row>
    <row r="287" spans="1:13" ht="15.75">
      <c r="A287" s="134"/>
      <c r="B287" s="134"/>
      <c r="M287" s="151"/>
    </row>
    <row r="288" spans="1:13" ht="15.75">
      <c r="A288" s="134"/>
      <c r="B288" s="134"/>
      <c r="M288" s="151"/>
    </row>
    <row r="289" spans="1:13" ht="15.75">
      <c r="A289" s="134"/>
      <c r="B289" s="134"/>
      <c r="M289" s="151"/>
    </row>
    <row r="290" spans="1:13" ht="15.75">
      <c r="A290" s="134"/>
      <c r="B290" s="134"/>
      <c r="M290" s="151"/>
    </row>
    <row r="291" spans="1:13" ht="15.75">
      <c r="A291" s="134"/>
      <c r="B291" s="134"/>
      <c r="M291" s="151"/>
    </row>
    <row r="292" spans="1:13" ht="15.75">
      <c r="A292" s="134"/>
      <c r="B292" s="134"/>
      <c r="M292" s="151"/>
    </row>
    <row r="293" spans="1:13" ht="15.75">
      <c r="A293" s="134"/>
      <c r="B293" s="134"/>
      <c r="M293" s="151"/>
    </row>
    <row r="294" spans="1:13" ht="15.75">
      <c r="A294" s="134"/>
      <c r="B294" s="134"/>
      <c r="M294" s="151"/>
    </row>
    <row r="295" spans="1:13" ht="15.75">
      <c r="A295" s="134"/>
      <c r="B295" s="134"/>
      <c r="M295" s="151"/>
    </row>
    <row r="296" spans="1:13" ht="15.75">
      <c r="A296" s="134"/>
      <c r="B296" s="134"/>
      <c r="M296" s="151"/>
    </row>
    <row r="297" spans="1:13" ht="15.75">
      <c r="A297" s="134"/>
      <c r="B297" s="134"/>
      <c r="M297" s="151"/>
    </row>
    <row r="298" spans="1:13" ht="15.75">
      <c r="A298" s="134"/>
      <c r="B298" s="134"/>
      <c r="M298" s="151"/>
    </row>
    <row r="299" spans="1:13" ht="15.75">
      <c r="A299" s="134"/>
      <c r="B299" s="134"/>
      <c r="M299" s="151"/>
    </row>
    <row r="300" spans="1:13" ht="15.75">
      <c r="A300" s="134"/>
      <c r="B300" s="134"/>
      <c r="M300" s="151"/>
    </row>
    <row r="301" spans="1:13" ht="15.75">
      <c r="A301" s="134"/>
      <c r="B301" s="134"/>
      <c r="M301" s="151"/>
    </row>
    <row r="302" spans="1:13" ht="15.75">
      <c r="A302" s="134"/>
      <c r="B302" s="134"/>
      <c r="M302" s="151"/>
    </row>
    <row r="303" spans="1:13" ht="15.75">
      <c r="A303" s="134"/>
      <c r="B303" s="134"/>
      <c r="M303" s="151"/>
    </row>
    <row r="304" spans="1:13" ht="15.75">
      <c r="A304" s="134"/>
      <c r="B304" s="134"/>
      <c r="M304" s="151"/>
    </row>
    <row r="305" spans="1:13" ht="15.75">
      <c r="A305" s="134"/>
      <c r="B305" s="134"/>
      <c r="M305" s="151"/>
    </row>
    <row r="306" spans="1:13" ht="15.75">
      <c r="A306" s="134"/>
      <c r="B306" s="134"/>
      <c r="M306" s="151"/>
    </row>
    <row r="307" spans="1:13" ht="15.75">
      <c r="A307" s="134"/>
      <c r="B307" s="134"/>
      <c r="M307" s="151"/>
    </row>
    <row r="308" spans="1:13" ht="15.75">
      <c r="A308" s="134"/>
      <c r="B308" s="134"/>
      <c r="M308" s="151"/>
    </row>
    <row r="309" spans="1:13" ht="15.75">
      <c r="A309" s="134"/>
      <c r="B309" s="134"/>
      <c r="M309" s="151"/>
    </row>
    <row r="310" spans="1:13" ht="15.75">
      <c r="A310" s="134"/>
      <c r="B310" s="134"/>
      <c r="M310" s="151"/>
    </row>
    <row r="311" spans="1:13" ht="15.75">
      <c r="A311" s="134"/>
      <c r="B311" s="134"/>
      <c r="M311" s="151"/>
    </row>
    <row r="312" spans="1:13" ht="15.75">
      <c r="A312" s="134"/>
      <c r="B312" s="134"/>
      <c r="M312" s="151"/>
    </row>
    <row r="313" spans="1:13" ht="15.75">
      <c r="A313" s="134"/>
      <c r="B313" s="134"/>
      <c r="M313" s="151"/>
    </row>
    <row r="314" spans="1:13" ht="15.75">
      <c r="A314" s="134"/>
      <c r="B314" s="134"/>
      <c r="M314" s="151"/>
    </row>
    <row r="315" spans="1:13" ht="15.75">
      <c r="A315" s="134"/>
      <c r="B315" s="134"/>
      <c r="M315" s="151"/>
    </row>
    <row r="316" spans="1:13" ht="15.75">
      <c r="A316" s="134"/>
      <c r="B316" s="134"/>
      <c r="M316" s="151"/>
    </row>
    <row r="317" spans="1:13" ht="15.75">
      <c r="A317" s="134"/>
      <c r="B317" s="134"/>
      <c r="M317" s="151"/>
    </row>
    <row r="318" spans="1:13" ht="15.75">
      <c r="A318" s="134"/>
      <c r="B318" s="134"/>
      <c r="M318" s="151"/>
    </row>
    <row r="319" spans="1:13" ht="15.75">
      <c r="A319" s="134"/>
      <c r="B319" s="134"/>
      <c r="M319" s="151"/>
    </row>
    <row r="320" spans="1:13" ht="15.75">
      <c r="A320" s="134"/>
      <c r="B320" s="134"/>
      <c r="M320" s="151"/>
    </row>
    <row r="321" spans="1:13" ht="15.75">
      <c r="A321" s="134"/>
      <c r="B321" s="134"/>
      <c r="M321" s="151"/>
    </row>
    <row r="322" spans="1:13" ht="15.75">
      <c r="A322" s="134"/>
      <c r="B322" s="134"/>
      <c r="M322" s="151"/>
    </row>
    <row r="323" spans="1:13" ht="15.75">
      <c r="A323" s="134"/>
      <c r="B323" s="134"/>
      <c r="M323" s="151"/>
    </row>
    <row r="324" spans="1:13" ht="15.75">
      <c r="A324" s="134"/>
      <c r="B324" s="134"/>
      <c r="M324" s="151"/>
    </row>
    <row r="325" spans="1:13" ht="15.75">
      <c r="A325" s="134"/>
      <c r="B325" s="134"/>
      <c r="M325" s="151"/>
    </row>
    <row r="326" spans="1:13" ht="15.75">
      <c r="A326" s="134"/>
      <c r="B326" s="134"/>
      <c r="M326" s="151"/>
    </row>
    <row r="327" spans="1:13" ht="15.75">
      <c r="A327" s="134"/>
      <c r="B327" s="134"/>
      <c r="M327" s="151"/>
    </row>
    <row r="328" spans="1:13" ht="15.75">
      <c r="A328" s="134"/>
      <c r="B328" s="134"/>
      <c r="M328" s="151"/>
    </row>
    <row r="329" spans="1:13" ht="15.75">
      <c r="A329" s="134"/>
      <c r="B329" s="134"/>
      <c r="M329" s="151"/>
    </row>
    <row r="330" spans="1:13" ht="15.75">
      <c r="A330" s="134"/>
      <c r="B330" s="134"/>
      <c r="M330" s="151"/>
    </row>
    <row r="331" spans="1:13" ht="15.75">
      <c r="A331" s="134"/>
      <c r="B331" s="134"/>
      <c r="M331" s="151"/>
    </row>
    <row r="332" spans="1:13" ht="15.75">
      <c r="A332" s="134"/>
      <c r="B332" s="134"/>
      <c r="M332" s="151"/>
    </row>
    <row r="333" spans="1:13" ht="15.75">
      <c r="A333" s="134"/>
      <c r="B333" s="134"/>
      <c r="M333" s="151"/>
    </row>
    <row r="334" spans="1:13" ht="15.75">
      <c r="A334" s="134"/>
      <c r="B334" s="134"/>
      <c r="M334" s="151"/>
    </row>
    <row r="335" spans="1:13" ht="15.75">
      <c r="A335" s="134"/>
      <c r="B335" s="134"/>
      <c r="M335" s="151"/>
    </row>
    <row r="336" spans="1:13" ht="15.75">
      <c r="A336" s="134"/>
      <c r="B336" s="134"/>
      <c r="M336" s="151"/>
    </row>
    <row r="337" spans="1:13" ht="15.75">
      <c r="A337" s="134"/>
      <c r="B337" s="134"/>
      <c r="M337" s="151"/>
    </row>
    <row r="338" spans="1:13" ht="15.75">
      <c r="A338" s="134"/>
      <c r="B338" s="134"/>
      <c r="M338" s="151"/>
    </row>
    <row r="339" spans="1:13" ht="15.75">
      <c r="A339" s="134"/>
      <c r="B339" s="134"/>
      <c r="M339" s="151"/>
    </row>
    <row r="340" spans="1:13" ht="15.75">
      <c r="A340" s="134"/>
      <c r="B340" s="134"/>
      <c r="M340" s="151"/>
    </row>
    <row r="341" spans="1:13" ht="15.75">
      <c r="A341" s="134"/>
      <c r="B341" s="134"/>
      <c r="M341" s="151"/>
    </row>
    <row r="342" spans="1:13" ht="15.75">
      <c r="A342" s="134"/>
      <c r="B342" s="134"/>
      <c r="M342" s="151"/>
    </row>
    <row r="343" spans="1:13" ht="15.75">
      <c r="A343" s="134"/>
      <c r="B343" s="134"/>
      <c r="M343" s="151"/>
    </row>
    <row r="344" spans="1:13" ht="15.75">
      <c r="A344" s="134"/>
      <c r="B344" s="134"/>
      <c r="M344" s="151"/>
    </row>
    <row r="345" spans="1:13" ht="15.75">
      <c r="A345" s="134"/>
      <c r="B345" s="134"/>
      <c r="M345" s="151"/>
    </row>
    <row r="346" spans="1:13" ht="15.75">
      <c r="A346" s="134"/>
      <c r="B346" s="134"/>
      <c r="M346" s="151"/>
    </row>
    <row r="347" spans="1:13" ht="15.75">
      <c r="A347" s="134"/>
      <c r="B347" s="134"/>
      <c r="M347" s="151"/>
    </row>
    <row r="348" spans="1:13" ht="15.75">
      <c r="A348" s="134"/>
      <c r="B348" s="134"/>
      <c r="M348" s="151"/>
    </row>
    <row r="349" spans="1:13" ht="15.75">
      <c r="A349" s="134"/>
      <c r="B349" s="134"/>
      <c r="M349" s="151"/>
    </row>
    <row r="350" spans="1:13" ht="15.75">
      <c r="A350" s="134"/>
      <c r="B350" s="134"/>
      <c r="M350" s="151"/>
    </row>
    <row r="351" spans="1:13" ht="15.75">
      <c r="A351" s="134"/>
      <c r="B351" s="134"/>
      <c r="M351" s="151"/>
    </row>
    <row r="352" spans="1:13" ht="15.75">
      <c r="A352" s="134"/>
      <c r="B352" s="134"/>
      <c r="M352" s="151"/>
    </row>
    <row r="353" spans="1:13" ht="15.75">
      <c r="A353" s="134"/>
      <c r="B353" s="134"/>
      <c r="M353" s="151"/>
    </row>
    <row r="354" spans="1:13" ht="15.75">
      <c r="A354" s="134"/>
      <c r="B354" s="134"/>
      <c r="M354" s="151"/>
    </row>
    <row r="355" spans="1:13" ht="15.75">
      <c r="A355" s="134"/>
      <c r="B355" s="134"/>
      <c r="M355" s="151"/>
    </row>
    <row r="356" spans="1:13" ht="15.75">
      <c r="A356" s="134"/>
      <c r="B356" s="134"/>
      <c r="M356" s="151"/>
    </row>
    <row r="357" spans="1:13" ht="15.75">
      <c r="A357" s="134"/>
      <c r="B357" s="134"/>
      <c r="M357" s="151"/>
    </row>
    <row r="358" spans="1:13" ht="15.75">
      <c r="A358" s="134"/>
      <c r="B358" s="134"/>
      <c r="M358" s="151"/>
    </row>
    <row r="359" spans="1:13" ht="15.75">
      <c r="A359" s="134"/>
      <c r="B359" s="134"/>
      <c r="M359" s="151"/>
    </row>
    <row r="360" spans="1:13" ht="15.75">
      <c r="A360" s="134"/>
      <c r="B360" s="134"/>
      <c r="M360" s="151"/>
    </row>
    <row r="361" spans="1:13" ht="15.75">
      <c r="A361" s="134"/>
      <c r="B361" s="134"/>
      <c r="M361" s="151"/>
    </row>
    <row r="362" spans="1:13" ht="15.75">
      <c r="A362" s="134"/>
      <c r="B362" s="134"/>
      <c r="M362" s="151"/>
    </row>
    <row r="363" spans="1:13" ht="15.75">
      <c r="A363" s="134"/>
      <c r="B363" s="134"/>
      <c r="M363" s="151"/>
    </row>
    <row r="364" spans="1:13" ht="15.75">
      <c r="A364" s="134"/>
      <c r="B364" s="134"/>
      <c r="M364" s="151"/>
    </row>
    <row r="365" spans="1:13" ht="15.75">
      <c r="A365" s="134"/>
      <c r="B365" s="134"/>
      <c r="M365" s="151"/>
    </row>
    <row r="366" spans="1:13" ht="15.75">
      <c r="A366" s="134"/>
      <c r="B366" s="134"/>
      <c r="M366" s="151"/>
    </row>
    <row r="367" spans="1:13" ht="15.75">
      <c r="A367" s="134"/>
      <c r="B367" s="134"/>
      <c r="M367" s="151"/>
    </row>
    <row r="368" spans="1:13" ht="15.75">
      <c r="A368" s="134"/>
      <c r="B368" s="134"/>
      <c r="M368" s="151"/>
    </row>
    <row r="369" spans="1:13" ht="15.75">
      <c r="A369" s="134"/>
      <c r="B369" s="134"/>
      <c r="M369" s="151"/>
    </row>
    <row r="370" spans="1:13" ht="15.75">
      <c r="A370" s="134"/>
      <c r="B370" s="134"/>
      <c r="M370" s="151"/>
    </row>
    <row r="371" spans="1:13" ht="15.75">
      <c r="A371" s="134"/>
      <c r="B371" s="134"/>
      <c r="M371" s="151"/>
    </row>
    <row r="372" spans="1:13" ht="15.75">
      <c r="A372" s="134"/>
      <c r="B372" s="134"/>
      <c r="M372" s="151"/>
    </row>
    <row r="373" spans="1:13" ht="15.75">
      <c r="A373" s="134"/>
      <c r="B373" s="134"/>
      <c r="M373" s="151"/>
    </row>
    <row r="374" spans="1:13" ht="15.75">
      <c r="A374" s="134"/>
      <c r="B374" s="134"/>
      <c r="M374" s="151"/>
    </row>
    <row r="375" spans="1:13" ht="15.75">
      <c r="A375" s="134"/>
      <c r="B375" s="134"/>
      <c r="M375" s="151"/>
    </row>
    <row r="376" spans="1:13" ht="15.75">
      <c r="A376" s="134"/>
      <c r="B376" s="134"/>
      <c r="M376" s="151"/>
    </row>
    <row r="377" spans="1:13" ht="15.75">
      <c r="A377" s="134"/>
      <c r="B377" s="134"/>
      <c r="M377" s="151"/>
    </row>
    <row r="378" spans="1:13" ht="15.75">
      <c r="A378" s="134"/>
      <c r="B378" s="134"/>
      <c r="M378" s="151"/>
    </row>
    <row r="379" spans="1:13" ht="15.75">
      <c r="A379" s="134"/>
      <c r="B379" s="134"/>
      <c r="M379" s="151"/>
    </row>
    <row r="380" spans="1:13" ht="15.75">
      <c r="A380" s="134"/>
      <c r="B380" s="134"/>
      <c r="M380" s="151"/>
    </row>
    <row r="381" spans="1:13" ht="15.75">
      <c r="A381" s="134"/>
      <c r="B381" s="134"/>
      <c r="M381" s="151"/>
    </row>
    <row r="382" spans="1:13" ht="15.75">
      <c r="A382" s="134"/>
      <c r="B382" s="134"/>
      <c r="M382" s="151"/>
    </row>
    <row r="383" spans="1:13" ht="15.75">
      <c r="A383" s="134"/>
      <c r="B383" s="134"/>
      <c r="M383" s="151"/>
    </row>
    <row r="384" spans="1:13" ht="15.75">
      <c r="A384" s="134"/>
      <c r="B384" s="134"/>
      <c r="M384" s="151"/>
    </row>
    <row r="385" spans="1:13" ht="15.75">
      <c r="A385" s="134"/>
      <c r="B385" s="134"/>
      <c r="M385" s="151"/>
    </row>
    <row r="386" spans="1:13" ht="15.75">
      <c r="A386" s="134"/>
      <c r="B386" s="134"/>
      <c r="M386" s="151"/>
    </row>
    <row r="387" spans="1:13" ht="15.75">
      <c r="A387" s="134"/>
      <c r="B387" s="134"/>
      <c r="M387" s="151"/>
    </row>
    <row r="388" spans="1:13" ht="15.75">
      <c r="A388" s="134"/>
      <c r="B388" s="134"/>
      <c r="M388" s="151"/>
    </row>
    <row r="389" spans="1:13" ht="15.75">
      <c r="A389" s="134"/>
      <c r="B389" s="134"/>
      <c r="M389" s="151"/>
    </row>
    <row r="390" spans="1:13" ht="15.75">
      <c r="A390" s="134"/>
      <c r="B390" s="134"/>
      <c r="M390" s="151"/>
    </row>
    <row r="391" spans="1:13" ht="15.75">
      <c r="A391" s="134"/>
      <c r="B391" s="134"/>
      <c r="M391" s="151"/>
    </row>
    <row r="392" spans="1:13" ht="15.75">
      <c r="A392" s="134"/>
      <c r="B392" s="134"/>
      <c r="M392" s="151"/>
    </row>
    <row r="393" spans="1:13" ht="15.75">
      <c r="A393" s="134"/>
      <c r="B393" s="134"/>
      <c r="M393" s="151"/>
    </row>
    <row r="394" spans="1:13" ht="15.75">
      <c r="A394" s="134"/>
      <c r="B394" s="134"/>
      <c r="M394" s="151"/>
    </row>
    <row r="395" spans="1:13" ht="15.75">
      <c r="A395" s="134"/>
      <c r="B395" s="134"/>
      <c r="M395" s="151"/>
    </row>
    <row r="396" spans="1:13" ht="15.75">
      <c r="A396" s="134"/>
      <c r="B396" s="134"/>
      <c r="M396" s="151"/>
    </row>
    <row r="397" spans="1:13" ht="15.75">
      <c r="A397" s="134"/>
      <c r="B397" s="134"/>
      <c r="M397" s="151"/>
    </row>
    <row r="398" spans="1:13" ht="15.75">
      <c r="A398" s="134"/>
      <c r="B398" s="134"/>
      <c r="M398" s="151"/>
    </row>
    <row r="399" spans="1:13" ht="15.75">
      <c r="A399" s="134"/>
      <c r="B399" s="134"/>
      <c r="M399" s="151"/>
    </row>
    <row r="400" spans="1:13" ht="15.75">
      <c r="A400" s="134"/>
      <c r="B400" s="134"/>
      <c r="M400" s="151"/>
    </row>
    <row r="401" spans="1:13" ht="15.75">
      <c r="A401" s="134"/>
      <c r="B401" s="134"/>
      <c r="M401" s="151"/>
    </row>
    <row r="402" spans="1:13" ht="15.75">
      <c r="A402" s="134"/>
      <c r="B402" s="134"/>
      <c r="M402" s="151"/>
    </row>
    <row r="403" spans="1:13" ht="15.75">
      <c r="A403" s="134"/>
      <c r="B403" s="134"/>
      <c r="M403" s="151"/>
    </row>
    <row r="404" spans="1:13" ht="15.75">
      <c r="A404" s="134"/>
      <c r="B404" s="134"/>
      <c r="M404" s="151"/>
    </row>
    <row r="405" spans="1:13" ht="15.75">
      <c r="A405" s="134"/>
      <c r="B405" s="134"/>
      <c r="M405" s="151"/>
    </row>
    <row r="406" spans="1:13" ht="15.75">
      <c r="A406" s="134"/>
      <c r="B406" s="134"/>
      <c r="M406" s="151"/>
    </row>
    <row r="407" spans="1:13" ht="15.75">
      <c r="A407" s="134"/>
      <c r="B407" s="134"/>
      <c r="M407" s="151"/>
    </row>
    <row r="408" spans="1:13" ht="15.75">
      <c r="A408" s="134"/>
      <c r="B408" s="134"/>
      <c r="M408" s="151"/>
    </row>
    <row r="409" spans="1:13" ht="15.75">
      <c r="A409" s="134"/>
      <c r="B409" s="134"/>
      <c r="M409" s="151"/>
    </row>
    <row r="410" spans="1:13" ht="15.75">
      <c r="A410" s="134"/>
      <c r="B410" s="134"/>
      <c r="M410" s="151"/>
    </row>
    <row r="411" spans="1:13" ht="15.75">
      <c r="A411" s="134"/>
      <c r="B411" s="134"/>
      <c r="M411" s="151"/>
    </row>
    <row r="412" spans="1:13" ht="15.75">
      <c r="A412" s="134"/>
      <c r="B412" s="134"/>
      <c r="M412" s="151"/>
    </row>
    <row r="413" spans="1:13" ht="15.75">
      <c r="A413" s="134"/>
      <c r="B413" s="134"/>
      <c r="M413" s="151"/>
    </row>
    <row r="414" spans="1:13" ht="15.75">
      <c r="A414" s="134"/>
      <c r="B414" s="134"/>
      <c r="M414" s="151"/>
    </row>
    <row r="415" spans="1:13" ht="15.75">
      <c r="A415" s="134"/>
      <c r="B415" s="134"/>
      <c r="M415" s="151"/>
    </row>
    <row r="416" spans="1:13" ht="15.75">
      <c r="A416" s="134"/>
      <c r="B416" s="134"/>
      <c r="M416" s="151"/>
    </row>
    <row r="417" spans="1:13" ht="15.75">
      <c r="A417" s="134"/>
      <c r="B417" s="134"/>
      <c r="M417" s="151"/>
    </row>
    <row r="418" spans="1:13" ht="15.75">
      <c r="A418" s="134"/>
      <c r="B418" s="134"/>
      <c r="M418" s="151"/>
    </row>
    <row r="419" spans="1:13" ht="15.75">
      <c r="A419" s="134"/>
      <c r="B419" s="134"/>
      <c r="M419" s="151"/>
    </row>
    <row r="420" spans="1:13" ht="15.75">
      <c r="A420" s="134"/>
      <c r="B420" s="134"/>
      <c r="M420" s="151"/>
    </row>
    <row r="421" spans="1:13" ht="15.75">
      <c r="A421" s="134"/>
      <c r="B421" s="134"/>
      <c r="M421" s="151"/>
    </row>
    <row r="422" spans="1:13" ht="15.75">
      <c r="A422" s="134"/>
      <c r="B422" s="134"/>
      <c r="M422" s="151"/>
    </row>
    <row r="423" spans="1:13" ht="15.75">
      <c r="A423" s="134"/>
      <c r="B423" s="134"/>
      <c r="M423" s="151"/>
    </row>
    <row r="424" spans="1:13" ht="15.75">
      <c r="A424" s="134"/>
      <c r="B424" s="134"/>
      <c r="M424" s="151"/>
    </row>
    <row r="425" spans="1:13" ht="15.75">
      <c r="A425" s="134"/>
      <c r="B425" s="134"/>
      <c r="M425" s="151"/>
    </row>
    <row r="426" spans="1:13" ht="15.75">
      <c r="A426" s="134"/>
      <c r="B426" s="134"/>
      <c r="M426" s="151"/>
    </row>
    <row r="427" spans="1:13" ht="15.75">
      <c r="A427" s="134"/>
      <c r="B427" s="134"/>
      <c r="M427" s="151"/>
    </row>
    <row r="428" spans="1:13" ht="15.75">
      <c r="A428" s="134"/>
      <c r="B428" s="134"/>
      <c r="M428" s="151"/>
    </row>
    <row r="429" spans="1:13" ht="15.75">
      <c r="A429" s="134"/>
      <c r="B429" s="134"/>
      <c r="M429" s="151"/>
    </row>
    <row r="430" spans="1:13" ht="15.75">
      <c r="A430" s="134"/>
      <c r="B430" s="134"/>
      <c r="M430" s="151"/>
    </row>
    <row r="431" spans="1:13" ht="15.75">
      <c r="A431" s="134"/>
      <c r="B431" s="134"/>
      <c r="M431" s="151"/>
    </row>
    <row r="432" spans="1:13" ht="15.75">
      <c r="A432" s="134"/>
      <c r="B432" s="134"/>
      <c r="M432" s="151"/>
    </row>
    <row r="433" spans="1:13" ht="15.75">
      <c r="A433" s="134"/>
      <c r="B433" s="134"/>
      <c r="M433" s="151"/>
    </row>
    <row r="434" spans="1:13" ht="15.75">
      <c r="A434" s="134"/>
      <c r="B434" s="134"/>
      <c r="M434" s="151"/>
    </row>
    <row r="435" spans="1:13" ht="15.75">
      <c r="A435" s="134"/>
      <c r="B435" s="134"/>
      <c r="M435" s="151"/>
    </row>
    <row r="436" spans="1:13" ht="15.75">
      <c r="A436" s="134"/>
      <c r="B436" s="134"/>
      <c r="M436" s="151"/>
    </row>
    <row r="437" spans="1:13" ht="15.75">
      <c r="A437" s="134"/>
      <c r="B437" s="134"/>
      <c r="M437" s="151"/>
    </row>
    <row r="438" spans="1:13" ht="15.75">
      <c r="A438" s="134"/>
      <c r="B438" s="134"/>
      <c r="M438" s="151"/>
    </row>
    <row r="439" spans="1:13" ht="15.75">
      <c r="A439" s="134"/>
      <c r="B439" s="134"/>
      <c r="M439" s="151"/>
    </row>
    <row r="440" spans="1:13" ht="15.75">
      <c r="A440" s="134"/>
      <c r="B440" s="134"/>
      <c r="M440" s="151"/>
    </row>
    <row r="441" spans="1:13" ht="15.75">
      <c r="A441" s="134"/>
      <c r="B441" s="134"/>
      <c r="M441" s="151"/>
    </row>
    <row r="442" spans="1:13" ht="15.75">
      <c r="A442" s="134"/>
      <c r="B442" s="134"/>
      <c r="M442" s="151"/>
    </row>
    <row r="443" spans="1:13" ht="15.75">
      <c r="A443" s="134"/>
      <c r="B443" s="134"/>
      <c r="M443" s="151"/>
    </row>
    <row r="444" spans="1:13" ht="15.75">
      <c r="A444" s="134"/>
      <c r="B444" s="134"/>
      <c r="M444" s="151"/>
    </row>
    <row r="445" spans="1:13" ht="15.75">
      <c r="A445" s="134"/>
      <c r="B445" s="134"/>
      <c r="M445" s="151"/>
    </row>
    <row r="446" spans="1:13" ht="15.75">
      <c r="A446" s="134"/>
      <c r="B446" s="134"/>
      <c r="M446" s="151"/>
    </row>
    <row r="447" spans="1:13" ht="15.75">
      <c r="A447" s="134"/>
      <c r="B447" s="134"/>
      <c r="M447" s="151"/>
    </row>
    <row r="448" spans="1:13" ht="15.75">
      <c r="A448" s="134"/>
      <c r="B448" s="134"/>
      <c r="M448" s="151"/>
    </row>
    <row r="449" spans="1:13" ht="15.75">
      <c r="A449" s="134"/>
      <c r="B449" s="134"/>
      <c r="M449" s="151"/>
    </row>
    <row r="450" spans="1:13" ht="15.75">
      <c r="A450" s="134"/>
      <c r="B450" s="134"/>
      <c r="M450" s="151"/>
    </row>
    <row r="451" spans="1:13" ht="15.75">
      <c r="A451" s="134"/>
      <c r="B451" s="134"/>
      <c r="M451" s="151"/>
    </row>
    <row r="452" spans="1:13" ht="15.75">
      <c r="A452" s="134"/>
      <c r="B452" s="134"/>
      <c r="M452" s="151"/>
    </row>
    <row r="453" spans="1:13" ht="15.75">
      <c r="A453" s="134"/>
      <c r="B453" s="134"/>
      <c r="M453" s="151"/>
    </row>
    <row r="454" spans="1:13" ht="15.75">
      <c r="A454" s="134"/>
      <c r="B454" s="134"/>
      <c r="M454" s="151"/>
    </row>
    <row r="455" spans="1:13" ht="15.75">
      <c r="A455" s="134"/>
      <c r="B455" s="134"/>
      <c r="M455" s="151"/>
    </row>
    <row r="456" spans="1:13" ht="15.75">
      <c r="A456" s="134"/>
      <c r="B456" s="134"/>
      <c r="M456" s="151"/>
    </row>
    <row r="457" spans="1:13" ht="15.75">
      <c r="A457" s="134"/>
      <c r="B457" s="134"/>
      <c r="M457" s="151"/>
    </row>
    <row r="458" spans="1:13" ht="15.75">
      <c r="A458" s="134"/>
      <c r="B458" s="134"/>
      <c r="M458" s="151"/>
    </row>
    <row r="459" spans="1:13" ht="15.75">
      <c r="A459" s="134"/>
      <c r="B459" s="134"/>
      <c r="M459" s="151"/>
    </row>
    <row r="460" spans="1:13" ht="15.75">
      <c r="A460" s="134"/>
      <c r="B460" s="134"/>
      <c r="M460" s="151"/>
    </row>
    <row r="461" spans="1:13" ht="15.75">
      <c r="A461" s="134"/>
      <c r="B461" s="134"/>
      <c r="M461" s="151"/>
    </row>
    <row r="462" spans="1:13" ht="15.75">
      <c r="A462" s="134"/>
      <c r="B462" s="134"/>
      <c r="M462" s="151"/>
    </row>
    <row r="463" spans="1:13" ht="15.75">
      <c r="A463" s="134"/>
      <c r="B463" s="134"/>
      <c r="M463" s="151"/>
    </row>
    <row r="464" spans="1:13" ht="15.75">
      <c r="A464" s="134"/>
      <c r="B464" s="134"/>
      <c r="M464" s="151"/>
    </row>
    <row r="465" spans="1:13" ht="15.75">
      <c r="A465" s="134"/>
      <c r="B465" s="134"/>
      <c r="M465" s="151"/>
    </row>
    <row r="466" spans="1:13" ht="15.75">
      <c r="A466" s="134"/>
      <c r="B466" s="134"/>
      <c r="M466" s="151"/>
    </row>
    <row r="467" spans="1:13" ht="15.75">
      <c r="A467" s="134"/>
      <c r="B467" s="134"/>
      <c r="M467" s="151"/>
    </row>
    <row r="468" spans="1:13" ht="15.75">
      <c r="A468" s="134"/>
      <c r="B468" s="134"/>
      <c r="M468" s="151"/>
    </row>
    <row r="469" spans="1:13" ht="15.75">
      <c r="A469" s="134"/>
      <c r="B469" s="134"/>
      <c r="M469" s="151"/>
    </row>
    <row r="470" spans="1:13" ht="15.75">
      <c r="A470" s="134"/>
      <c r="B470" s="134"/>
      <c r="M470" s="151"/>
    </row>
    <row r="471" spans="1:13" ht="15.75">
      <c r="A471" s="134"/>
      <c r="B471" s="134"/>
      <c r="M471" s="151"/>
    </row>
    <row r="472" spans="1:13" ht="15.75">
      <c r="A472" s="134"/>
      <c r="B472" s="134"/>
      <c r="M472" s="151"/>
    </row>
    <row r="473" spans="1:13" ht="15.75">
      <c r="A473" s="134"/>
      <c r="B473" s="134"/>
      <c r="M473" s="151"/>
    </row>
    <row r="474" spans="1:13" ht="15.75">
      <c r="A474" s="134"/>
      <c r="B474" s="134"/>
      <c r="M474" s="151"/>
    </row>
    <row r="475" spans="1:13" ht="15.75">
      <c r="A475" s="134"/>
      <c r="B475" s="134"/>
      <c r="M475" s="151"/>
    </row>
    <row r="476" spans="1:13" ht="15.75">
      <c r="A476" s="134"/>
      <c r="B476" s="134"/>
      <c r="M476" s="151"/>
    </row>
    <row r="477" spans="1:13" ht="15.75">
      <c r="A477" s="134"/>
      <c r="B477" s="134"/>
      <c r="M477" s="151"/>
    </row>
    <row r="478" spans="1:13" ht="15.75">
      <c r="A478" s="134"/>
      <c r="B478" s="134"/>
      <c r="M478" s="151"/>
    </row>
    <row r="479" spans="1:13" ht="15.75">
      <c r="A479" s="134"/>
      <c r="B479" s="134"/>
      <c r="M479" s="151"/>
    </row>
    <row r="480" spans="1:13" ht="15.75">
      <c r="A480" s="134"/>
      <c r="B480" s="134"/>
      <c r="M480" s="151"/>
    </row>
    <row r="481" spans="1:13" ht="15.75">
      <c r="A481" s="134"/>
      <c r="B481" s="134"/>
      <c r="M481" s="151"/>
    </row>
    <row r="482" spans="1:13" ht="15.75">
      <c r="A482" s="134"/>
      <c r="B482" s="134"/>
      <c r="M482" s="151"/>
    </row>
    <row r="483" spans="1:13" ht="15.75">
      <c r="A483" s="134"/>
      <c r="B483" s="134"/>
      <c r="M483" s="151"/>
    </row>
    <row r="484" spans="1:13" ht="15.75">
      <c r="A484" s="134"/>
      <c r="B484" s="134"/>
      <c r="M484" s="151"/>
    </row>
    <row r="485" spans="1:13" ht="15.75">
      <c r="A485" s="134"/>
      <c r="B485" s="134"/>
      <c r="M485" s="151"/>
    </row>
    <row r="486" spans="1:13" ht="15.75">
      <c r="A486" s="134"/>
      <c r="B486" s="134"/>
      <c r="M486" s="151"/>
    </row>
    <row r="487" spans="1:13" ht="15.75">
      <c r="A487" s="134"/>
      <c r="B487" s="134"/>
      <c r="M487" s="151"/>
    </row>
    <row r="488" spans="1:13" ht="15.75">
      <c r="A488" s="134"/>
      <c r="B488" s="134"/>
      <c r="M488" s="151"/>
    </row>
    <row r="489" spans="1:13" ht="15.75">
      <c r="A489" s="134"/>
      <c r="B489" s="134"/>
      <c r="M489" s="151"/>
    </row>
    <row r="490" spans="1:13" ht="15.75">
      <c r="A490" s="134"/>
      <c r="B490" s="134"/>
      <c r="M490" s="151"/>
    </row>
    <row r="491" spans="1:13" ht="15.75">
      <c r="A491" s="134"/>
      <c r="B491" s="134"/>
      <c r="M491" s="151"/>
    </row>
    <row r="492" spans="1:13" ht="15.75">
      <c r="A492" s="134"/>
      <c r="B492" s="134"/>
      <c r="M492" s="151"/>
    </row>
    <row r="493" spans="1:13" ht="15.75">
      <c r="A493" s="134"/>
      <c r="B493" s="134"/>
      <c r="M493" s="151"/>
    </row>
    <row r="494" spans="1:13" ht="15.75">
      <c r="A494" s="134"/>
      <c r="B494" s="134"/>
      <c r="M494" s="151"/>
    </row>
    <row r="495" spans="1:13" ht="15.75">
      <c r="A495" s="134"/>
      <c r="B495" s="134"/>
      <c r="M495" s="151"/>
    </row>
    <row r="496" spans="1:13" ht="15.75">
      <c r="A496" s="134"/>
      <c r="B496" s="134"/>
      <c r="M496" s="151"/>
    </row>
    <row r="497" spans="1:13" ht="15.75">
      <c r="A497" s="134"/>
      <c r="B497" s="134"/>
      <c r="M497" s="151"/>
    </row>
    <row r="498" spans="1:13" ht="15.75">
      <c r="A498" s="134"/>
      <c r="B498" s="134"/>
      <c r="M498" s="151"/>
    </row>
    <row r="499" spans="1:13" ht="15.75">
      <c r="A499" s="134"/>
      <c r="B499" s="134"/>
      <c r="M499" s="151"/>
    </row>
    <row r="500" spans="1:13" ht="15.75">
      <c r="A500" s="134"/>
      <c r="B500" s="134"/>
      <c r="M500" s="151"/>
    </row>
    <row r="501" spans="1:13" ht="15.75">
      <c r="A501" s="134"/>
      <c r="B501" s="134"/>
      <c r="M501" s="151"/>
    </row>
    <row r="502" spans="1:13" ht="15.75">
      <c r="A502" s="134"/>
      <c r="B502" s="134"/>
      <c r="M502" s="151"/>
    </row>
    <row r="503" spans="1:13" ht="15.75">
      <c r="A503" s="134"/>
      <c r="B503" s="134"/>
      <c r="M503" s="151"/>
    </row>
    <row r="504" spans="1:13" ht="15.75">
      <c r="A504" s="134"/>
      <c r="B504" s="134"/>
      <c r="M504" s="151"/>
    </row>
    <row r="505" spans="1:13" ht="15.75">
      <c r="A505" s="134"/>
      <c r="B505" s="134"/>
      <c r="M505" s="151"/>
    </row>
    <row r="506" spans="1:13" ht="15.75">
      <c r="A506" s="134"/>
      <c r="B506" s="134"/>
      <c r="M506" s="151"/>
    </row>
    <row r="507" spans="1:13" ht="15.75">
      <c r="A507" s="134"/>
      <c r="B507" s="134"/>
      <c r="M507" s="151"/>
    </row>
    <row r="508" spans="1:13" ht="15.75">
      <c r="A508" s="134"/>
      <c r="B508" s="134"/>
      <c r="M508" s="151"/>
    </row>
  </sheetData>
  <sheetProtection/>
  <printOptions/>
  <pageMargins left="0.7" right="0.7" top="0.75" bottom="0.75" header="0.3" footer="0.3"/>
  <pageSetup orientation="portrait" paperSize="9"/>
  <ignoredErrors>
    <ignoredError sqref="B14 B17 B21 B27:B28 B30:B3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82"/>
  <sheetViews>
    <sheetView zoomScale="75" zoomScaleNormal="75" zoomScalePageLayoutView="0" workbookViewId="0" topLeftCell="A1">
      <selection activeCell="A4" sqref="A4"/>
    </sheetView>
  </sheetViews>
  <sheetFormatPr defaultColWidth="10.625" defaultRowHeight="15.75"/>
  <cols>
    <col min="1" max="1" width="60.625" style="169" customWidth="1"/>
    <col min="2" max="2" width="10.625" style="192" customWidth="1"/>
    <col min="3" max="3" width="17.625" style="169" customWidth="1"/>
    <col min="4" max="4" width="19.625" style="169" customWidth="1"/>
    <col min="5" max="6" width="21.625" style="169" customWidth="1"/>
    <col min="7" max="15" width="10.625" style="263" customWidth="1"/>
    <col min="16" max="16384" width="10.625" style="169" customWidth="1"/>
  </cols>
  <sheetData>
    <row r="1" spans="1:5" s="263" customFormat="1" ht="15.75">
      <c r="A1" s="236" t="s">
        <v>552</v>
      </c>
      <c r="B1" s="402"/>
      <c r="C1" s="370"/>
      <c r="D1" s="372"/>
      <c r="E1" s="381"/>
    </row>
    <row r="2" spans="1:5" s="263" customFormat="1" ht="15.75">
      <c r="A2" s="219" t="s">
        <v>575</v>
      </c>
      <c r="B2" s="403"/>
      <c r="C2" s="267"/>
      <c r="D2" s="379"/>
      <c r="E2" s="377"/>
    </row>
    <row r="3" spans="2:5" s="263" customFormat="1" ht="15.75">
      <c r="B3" s="402"/>
      <c r="C3" s="370"/>
      <c r="D3" s="404"/>
      <c r="E3" s="377"/>
    </row>
    <row r="4" spans="1:8" s="235" customFormat="1" ht="15.75">
      <c r="A4" s="221" t="s">
        <v>589</v>
      </c>
      <c r="B4" s="268" t="str">
        <f>Title!B14</f>
        <v>Stara Planina Hold Plc</v>
      </c>
      <c r="C4" s="236"/>
      <c r="D4" s="236"/>
      <c r="H4" s="386"/>
    </row>
    <row r="5" spans="1:8" s="235" customFormat="1" ht="15.75">
      <c r="A5" s="221" t="s">
        <v>268</v>
      </c>
      <c r="B5" s="392" t="str">
        <f>Title!B16</f>
        <v>121227995</v>
      </c>
      <c r="C5" s="378"/>
      <c r="D5" s="237"/>
      <c r="H5" s="388"/>
    </row>
    <row r="6" spans="1:8" s="235" customFormat="1" ht="15.75">
      <c r="A6" s="221" t="s">
        <v>590</v>
      </c>
      <c r="B6" s="450">
        <f>Title!B10</f>
        <v>43373</v>
      </c>
      <c r="C6" s="378"/>
      <c r="D6" s="237"/>
      <c r="H6" s="389"/>
    </row>
    <row r="7" spans="1:6" s="263" customFormat="1" ht="15.75">
      <c r="A7" s="221"/>
      <c r="B7" s="235"/>
      <c r="E7" s="405"/>
      <c r="F7" s="453" t="s">
        <v>570</v>
      </c>
    </row>
    <row r="8" spans="1:15" s="172" customFormat="1" ht="47.25">
      <c r="A8" s="170" t="s">
        <v>553</v>
      </c>
      <c r="B8" s="171" t="s">
        <v>554</v>
      </c>
      <c r="C8" s="170" t="s">
        <v>555</v>
      </c>
      <c r="D8" s="170" t="s">
        <v>556</v>
      </c>
      <c r="E8" s="170" t="s">
        <v>557</v>
      </c>
      <c r="F8" s="170" t="s">
        <v>558</v>
      </c>
      <c r="G8" s="269"/>
      <c r="H8" s="269"/>
      <c r="I8" s="269"/>
      <c r="J8" s="269"/>
      <c r="K8" s="269"/>
      <c r="L8" s="269"/>
      <c r="M8" s="269"/>
      <c r="N8" s="269"/>
      <c r="O8" s="269"/>
    </row>
    <row r="9" spans="1:15" s="172" customFormat="1" ht="15.75">
      <c r="A9" s="173" t="s">
        <v>1</v>
      </c>
      <c r="B9" s="174" t="s">
        <v>2</v>
      </c>
      <c r="C9" s="173">
        <v>1</v>
      </c>
      <c r="D9" s="173">
        <v>2</v>
      </c>
      <c r="E9" s="173">
        <v>3</v>
      </c>
      <c r="F9" s="173">
        <v>4</v>
      </c>
      <c r="G9" s="265"/>
      <c r="H9" s="265"/>
      <c r="I9" s="265"/>
      <c r="J9" s="265"/>
      <c r="K9" s="265"/>
      <c r="L9" s="265"/>
      <c r="M9" s="265"/>
      <c r="N9" s="265"/>
      <c r="O9" s="265"/>
    </row>
    <row r="10" spans="1:6" ht="15.75">
      <c r="A10" s="175" t="s">
        <v>559</v>
      </c>
      <c r="B10" s="176"/>
      <c r="C10" s="177"/>
      <c r="D10" s="177"/>
      <c r="E10" s="177"/>
      <c r="F10" s="177"/>
    </row>
    <row r="11" spans="1:6" ht="15.75">
      <c r="A11" s="178" t="s">
        <v>560</v>
      </c>
      <c r="B11" s="171"/>
      <c r="C11" s="177"/>
      <c r="D11" s="177"/>
      <c r="E11" s="177"/>
      <c r="F11" s="177"/>
    </row>
    <row r="12" spans="1:6" ht="15.75">
      <c r="A12" s="179" t="s">
        <v>591</v>
      </c>
      <c r="B12" s="180"/>
      <c r="C12" s="181">
        <v>2331</v>
      </c>
      <c r="D12" s="181">
        <v>64.53</v>
      </c>
      <c r="E12" s="181">
        <v>2331</v>
      </c>
      <c r="F12" s="182">
        <f>C12-E12</f>
        <v>0</v>
      </c>
    </row>
    <row r="13" spans="1:6" ht="15.75">
      <c r="A13" s="179" t="s">
        <v>593</v>
      </c>
      <c r="B13" s="180"/>
      <c r="C13" s="181">
        <v>3512</v>
      </c>
      <c r="D13" s="181">
        <v>98.74</v>
      </c>
      <c r="E13" s="181"/>
      <c r="F13" s="182">
        <f aca="true" t="shared" si="0" ref="F13:F18">C13-E13</f>
        <v>3512</v>
      </c>
    </row>
    <row r="14" spans="1:6" ht="15.75">
      <c r="A14" s="179" t="s">
        <v>592</v>
      </c>
      <c r="B14" s="180"/>
      <c r="C14" s="181">
        <v>2413</v>
      </c>
      <c r="D14" s="181">
        <v>92.65</v>
      </c>
      <c r="E14" s="181">
        <v>0</v>
      </c>
      <c r="F14" s="182">
        <f t="shared" si="0"/>
        <v>2413</v>
      </c>
    </row>
    <row r="15" spans="1:6" ht="15.75">
      <c r="A15" s="179" t="s">
        <v>594</v>
      </c>
      <c r="B15" s="180"/>
      <c r="C15" s="181">
        <v>8323</v>
      </c>
      <c r="D15" s="181">
        <v>51.4</v>
      </c>
      <c r="E15" s="181">
        <v>8323</v>
      </c>
      <c r="F15" s="182">
        <f t="shared" si="0"/>
        <v>0</v>
      </c>
    </row>
    <row r="16" spans="1:6" ht="15.75">
      <c r="A16" s="179" t="s">
        <v>595</v>
      </c>
      <c r="B16" s="180"/>
      <c r="C16" s="181">
        <v>33</v>
      </c>
      <c r="D16" s="181">
        <v>65</v>
      </c>
      <c r="E16" s="181">
        <v>0</v>
      </c>
      <c r="F16" s="182">
        <f t="shared" si="0"/>
        <v>33</v>
      </c>
    </row>
    <row r="17" spans="1:6" ht="15.75">
      <c r="A17" s="179" t="s">
        <v>596</v>
      </c>
      <c r="B17" s="180"/>
      <c r="C17" s="181">
        <v>1954</v>
      </c>
      <c r="D17" s="181">
        <v>95.69</v>
      </c>
      <c r="E17" s="181"/>
      <c r="F17" s="182">
        <f t="shared" si="0"/>
        <v>1954</v>
      </c>
    </row>
    <row r="18" spans="1:6" ht="15.75">
      <c r="A18" s="179" t="s">
        <v>597</v>
      </c>
      <c r="B18" s="180"/>
      <c r="C18" s="181">
        <v>99</v>
      </c>
      <c r="D18" s="181">
        <v>68.99</v>
      </c>
      <c r="E18" s="181"/>
      <c r="F18" s="182">
        <f t="shared" si="0"/>
        <v>99</v>
      </c>
    </row>
    <row r="19" spans="1:6" ht="15.75">
      <c r="A19" s="179">
        <v>9</v>
      </c>
      <c r="B19" s="180"/>
      <c r="C19" s="181"/>
      <c r="D19" s="181"/>
      <c r="E19" s="181"/>
      <c r="F19" s="182">
        <v>0</v>
      </c>
    </row>
    <row r="20" spans="1:6" ht="15.75">
      <c r="A20" s="179">
        <v>10</v>
      </c>
      <c r="B20" s="180"/>
      <c r="C20" s="181"/>
      <c r="D20" s="181"/>
      <c r="E20" s="181"/>
      <c r="F20" s="182">
        <v>0</v>
      </c>
    </row>
    <row r="21" spans="1:6" ht="15.75">
      <c r="A21" s="179">
        <v>11</v>
      </c>
      <c r="B21" s="180"/>
      <c r="C21" s="181"/>
      <c r="D21" s="181"/>
      <c r="E21" s="181"/>
      <c r="F21" s="182">
        <v>0</v>
      </c>
    </row>
    <row r="22" spans="1:6" ht="15.75">
      <c r="A22" s="179">
        <v>12</v>
      </c>
      <c r="B22" s="180"/>
      <c r="C22" s="181"/>
      <c r="D22" s="181"/>
      <c r="E22" s="181"/>
      <c r="F22" s="182">
        <v>0</v>
      </c>
    </row>
    <row r="23" spans="1:6" ht="15.75">
      <c r="A23" s="179">
        <v>13</v>
      </c>
      <c r="B23" s="180"/>
      <c r="C23" s="181"/>
      <c r="D23" s="181"/>
      <c r="E23" s="181"/>
      <c r="F23" s="182">
        <v>0</v>
      </c>
    </row>
    <row r="24" spans="1:6" ht="15.75">
      <c r="A24" s="179">
        <v>14</v>
      </c>
      <c r="B24" s="180"/>
      <c r="C24" s="181"/>
      <c r="D24" s="181"/>
      <c r="E24" s="181"/>
      <c r="F24" s="182">
        <v>0</v>
      </c>
    </row>
    <row r="25" spans="1:6" ht="15.75">
      <c r="A25" s="179">
        <v>15</v>
      </c>
      <c r="B25" s="180"/>
      <c r="C25" s="181"/>
      <c r="D25" s="181"/>
      <c r="E25" s="181"/>
      <c r="F25" s="182">
        <v>0</v>
      </c>
    </row>
    <row r="26" spans="1:6" ht="15.75">
      <c r="A26" s="183" t="s">
        <v>561</v>
      </c>
      <c r="B26" s="184" t="s">
        <v>239</v>
      </c>
      <c r="C26" s="435">
        <v>40094</v>
      </c>
      <c r="D26" s="435"/>
      <c r="E26" s="435">
        <v>0</v>
      </c>
      <c r="F26" s="435">
        <v>40094</v>
      </c>
    </row>
    <row r="27" spans="1:2" ht="15.75">
      <c r="A27" s="178" t="s">
        <v>562</v>
      </c>
      <c r="B27" s="184"/>
    </row>
    <row r="28" spans="1:6" ht="15.75">
      <c r="A28" s="179">
        <v>1</v>
      </c>
      <c r="B28" s="180"/>
      <c r="C28" s="181"/>
      <c r="D28" s="181"/>
      <c r="E28" s="181"/>
      <c r="F28" s="182">
        <v>0</v>
      </c>
    </row>
    <row r="29" spans="1:6" ht="15.75">
      <c r="A29" s="179">
        <v>2</v>
      </c>
      <c r="B29" s="180"/>
      <c r="C29" s="181"/>
      <c r="D29" s="181"/>
      <c r="E29" s="181"/>
      <c r="F29" s="182">
        <v>0</v>
      </c>
    </row>
    <row r="30" spans="1:6" ht="15.75">
      <c r="A30" s="179">
        <v>3</v>
      </c>
      <c r="B30" s="180"/>
      <c r="C30" s="181"/>
      <c r="D30" s="181"/>
      <c r="E30" s="181"/>
      <c r="F30" s="182">
        <v>0</v>
      </c>
    </row>
    <row r="31" spans="1:6" ht="15.75">
      <c r="A31" s="179">
        <v>4</v>
      </c>
      <c r="B31" s="180"/>
      <c r="C31" s="181"/>
      <c r="D31" s="181"/>
      <c r="E31" s="181"/>
      <c r="F31" s="182">
        <v>0</v>
      </c>
    </row>
    <row r="32" spans="1:6" ht="15.75">
      <c r="A32" s="179">
        <v>5</v>
      </c>
      <c r="B32" s="180"/>
      <c r="C32" s="181"/>
      <c r="D32" s="181"/>
      <c r="E32" s="181"/>
      <c r="F32" s="182">
        <v>0</v>
      </c>
    </row>
    <row r="33" spans="1:6" ht="15.75">
      <c r="A33" s="179">
        <v>6</v>
      </c>
      <c r="B33" s="180"/>
      <c r="C33" s="181"/>
      <c r="D33" s="181"/>
      <c r="E33" s="181"/>
      <c r="F33" s="182">
        <v>0</v>
      </c>
    </row>
    <row r="34" spans="1:6" ht="15.75">
      <c r="A34" s="179">
        <v>7</v>
      </c>
      <c r="B34" s="180"/>
      <c r="C34" s="181"/>
      <c r="D34" s="181"/>
      <c r="E34" s="181"/>
      <c r="F34" s="182">
        <v>0</v>
      </c>
    </row>
    <row r="35" spans="1:6" ht="15.75">
      <c r="A35" s="179">
        <v>8</v>
      </c>
      <c r="B35" s="180"/>
      <c r="C35" s="181"/>
      <c r="D35" s="181"/>
      <c r="E35" s="181"/>
      <c r="F35" s="182">
        <v>0</v>
      </c>
    </row>
    <row r="36" spans="1:6" ht="15.75">
      <c r="A36" s="179">
        <v>9</v>
      </c>
      <c r="B36" s="180"/>
      <c r="C36" s="181"/>
      <c r="D36" s="181"/>
      <c r="E36" s="181"/>
      <c r="F36" s="182">
        <v>0</v>
      </c>
    </row>
    <row r="37" spans="1:6" ht="15.75">
      <c r="A37" s="179">
        <v>10</v>
      </c>
      <c r="B37" s="180"/>
      <c r="C37" s="181"/>
      <c r="D37" s="181"/>
      <c r="E37" s="181"/>
      <c r="F37" s="182">
        <v>0</v>
      </c>
    </row>
    <row r="38" spans="1:6" ht="15.75">
      <c r="A38" s="179">
        <v>11</v>
      </c>
      <c r="B38" s="180"/>
      <c r="C38" s="181"/>
      <c r="D38" s="181"/>
      <c r="E38" s="181"/>
      <c r="F38" s="182">
        <v>0</v>
      </c>
    </row>
    <row r="39" spans="1:6" ht="15.75">
      <c r="A39" s="179">
        <v>12</v>
      </c>
      <c r="B39" s="180"/>
      <c r="C39" s="181"/>
      <c r="D39" s="181"/>
      <c r="E39" s="181"/>
      <c r="F39" s="182">
        <v>0</v>
      </c>
    </row>
    <row r="40" spans="1:6" ht="15.75">
      <c r="A40" s="179">
        <v>13</v>
      </c>
      <c r="B40" s="180"/>
      <c r="C40" s="181"/>
      <c r="D40" s="181"/>
      <c r="E40" s="181"/>
      <c r="F40" s="182">
        <v>0</v>
      </c>
    </row>
    <row r="41" spans="1:6" ht="15.75">
      <c r="A41" s="179">
        <v>14</v>
      </c>
      <c r="B41" s="180"/>
      <c r="C41" s="181"/>
      <c r="D41" s="181"/>
      <c r="E41" s="181"/>
      <c r="F41" s="182">
        <v>0</v>
      </c>
    </row>
    <row r="42" spans="1:6" ht="15.75">
      <c r="A42" s="179">
        <v>15</v>
      </c>
      <c r="B42" s="180"/>
      <c r="C42" s="181"/>
      <c r="D42" s="181"/>
      <c r="E42" s="181"/>
      <c r="F42" s="182">
        <v>0</v>
      </c>
    </row>
    <row r="43" spans="1:6" ht="15.75">
      <c r="A43" s="183" t="s">
        <v>563</v>
      </c>
      <c r="B43" s="184" t="s">
        <v>240</v>
      </c>
      <c r="C43" s="185">
        <v>0</v>
      </c>
      <c r="D43" s="185"/>
      <c r="E43" s="185">
        <v>0</v>
      </c>
      <c r="F43" s="185">
        <v>0</v>
      </c>
    </row>
    <row r="44" spans="1:6" ht="15.75">
      <c r="A44" s="178" t="s">
        <v>564</v>
      </c>
      <c r="B44" s="186"/>
      <c r="C44" s="187"/>
      <c r="D44" s="177"/>
      <c r="E44" s="177"/>
      <c r="F44" s="177"/>
    </row>
    <row r="45" spans="1:6" ht="15.75">
      <c r="A45" s="179" t="s">
        <v>598</v>
      </c>
      <c r="B45" s="180"/>
      <c r="C45" s="181">
        <v>5409</v>
      </c>
      <c r="D45" s="181">
        <v>30.91</v>
      </c>
      <c r="E45" s="181">
        <v>5409</v>
      </c>
      <c r="F45" s="182">
        <f>C45-E45</f>
        <v>0</v>
      </c>
    </row>
    <row r="46" spans="1:6" ht="15.75">
      <c r="A46" s="179" t="s">
        <v>599</v>
      </c>
      <c r="B46" s="180"/>
      <c r="C46" s="181">
        <v>1903</v>
      </c>
      <c r="D46" s="181">
        <v>49.99</v>
      </c>
      <c r="E46" s="181">
        <v>1903</v>
      </c>
      <c r="F46" s="182">
        <f>C46-E46</f>
        <v>0</v>
      </c>
    </row>
    <row r="47" spans="1:6" ht="15.75">
      <c r="A47" s="179" t="s">
        <v>600</v>
      </c>
      <c r="B47" s="180"/>
      <c r="C47" s="181">
        <v>429</v>
      </c>
      <c r="D47" s="181">
        <v>50</v>
      </c>
      <c r="E47" s="181"/>
      <c r="F47" s="182">
        <f>C47-E47</f>
        <v>429</v>
      </c>
    </row>
    <row r="48" spans="1:6" ht="15.75">
      <c r="A48" s="179" t="s">
        <v>601</v>
      </c>
      <c r="B48" s="180"/>
      <c r="C48" s="181">
        <v>319</v>
      </c>
      <c r="D48" s="181">
        <v>45</v>
      </c>
      <c r="E48" s="181"/>
      <c r="F48" s="182">
        <f>C48-E48</f>
        <v>319</v>
      </c>
    </row>
    <row r="49" spans="1:6" ht="15.75">
      <c r="A49" s="179">
        <v>5</v>
      </c>
      <c r="B49" s="180"/>
      <c r="C49" s="181"/>
      <c r="D49" s="181"/>
      <c r="E49" s="181"/>
      <c r="F49" s="182">
        <v>0</v>
      </c>
    </row>
    <row r="50" spans="1:6" ht="15.75">
      <c r="A50" s="179">
        <v>6</v>
      </c>
      <c r="B50" s="180"/>
      <c r="C50" s="181"/>
      <c r="D50" s="181"/>
      <c r="E50" s="181"/>
      <c r="F50" s="182">
        <v>0</v>
      </c>
    </row>
    <row r="51" spans="1:6" ht="15.75">
      <c r="A51" s="179">
        <v>7</v>
      </c>
      <c r="B51" s="180"/>
      <c r="C51" s="181"/>
      <c r="D51" s="181"/>
      <c r="E51" s="181"/>
      <c r="F51" s="182">
        <v>0</v>
      </c>
    </row>
    <row r="52" spans="1:6" ht="15.75">
      <c r="A52" s="179">
        <v>8</v>
      </c>
      <c r="B52" s="180"/>
      <c r="C52" s="181"/>
      <c r="D52" s="181"/>
      <c r="E52" s="181"/>
      <c r="F52" s="182">
        <v>0</v>
      </c>
    </row>
    <row r="53" spans="1:6" ht="15.75">
      <c r="A53" s="179">
        <v>9</v>
      </c>
      <c r="B53" s="180"/>
      <c r="C53" s="181"/>
      <c r="D53" s="181"/>
      <c r="E53" s="181"/>
      <c r="F53" s="182">
        <v>0</v>
      </c>
    </row>
    <row r="54" spans="1:6" ht="15.75">
      <c r="A54" s="179">
        <v>10</v>
      </c>
      <c r="B54" s="180"/>
      <c r="C54" s="181"/>
      <c r="D54" s="181"/>
      <c r="E54" s="181"/>
      <c r="F54" s="182">
        <v>0</v>
      </c>
    </row>
    <row r="55" spans="1:6" ht="15.75">
      <c r="A55" s="179">
        <v>11</v>
      </c>
      <c r="B55" s="180"/>
      <c r="C55" s="181"/>
      <c r="D55" s="181"/>
      <c r="E55" s="181"/>
      <c r="F55" s="182">
        <v>0</v>
      </c>
    </row>
    <row r="56" spans="1:6" ht="15.75">
      <c r="A56" s="179">
        <v>12</v>
      </c>
      <c r="B56" s="180"/>
      <c r="C56" s="181"/>
      <c r="D56" s="181"/>
      <c r="E56" s="181"/>
      <c r="F56" s="182">
        <v>0</v>
      </c>
    </row>
    <row r="57" spans="1:6" ht="15.75">
      <c r="A57" s="179">
        <v>13</v>
      </c>
      <c r="B57" s="180"/>
      <c r="C57" s="181"/>
      <c r="D57" s="181"/>
      <c r="E57" s="181"/>
      <c r="F57" s="182">
        <v>0</v>
      </c>
    </row>
    <row r="58" spans="1:6" ht="15.75">
      <c r="A58" s="179">
        <v>14</v>
      </c>
      <c r="B58" s="180"/>
      <c r="C58" s="181"/>
      <c r="D58" s="181"/>
      <c r="E58" s="181"/>
      <c r="F58" s="182">
        <v>0</v>
      </c>
    </row>
    <row r="59" spans="1:6" ht="15.75">
      <c r="A59" s="179">
        <v>15</v>
      </c>
      <c r="B59" s="180"/>
      <c r="C59" s="181"/>
      <c r="D59" s="181"/>
      <c r="E59" s="181"/>
      <c r="F59" s="182">
        <v>0</v>
      </c>
    </row>
    <row r="60" spans="1:6" ht="15.75">
      <c r="A60" s="183" t="s">
        <v>566</v>
      </c>
      <c r="B60" s="184" t="s">
        <v>241</v>
      </c>
      <c r="C60" s="185">
        <v>0</v>
      </c>
      <c r="D60" s="185"/>
      <c r="E60" s="185">
        <v>0</v>
      </c>
      <c r="F60" s="185">
        <v>0</v>
      </c>
    </row>
    <row r="61" spans="1:6" ht="15.75">
      <c r="A61" s="175" t="s">
        <v>565</v>
      </c>
      <c r="B61" s="184"/>
      <c r="C61" s="177"/>
      <c r="D61" s="177"/>
      <c r="E61" s="177"/>
      <c r="F61" s="177"/>
    </row>
    <row r="62" spans="1:6" ht="15.75">
      <c r="A62" s="179" t="s">
        <v>602</v>
      </c>
      <c r="B62" s="180"/>
      <c r="C62" s="181">
        <v>2709</v>
      </c>
      <c r="D62" s="181">
        <v>20</v>
      </c>
      <c r="E62" s="181"/>
      <c r="F62" s="182">
        <f>C62-E62</f>
        <v>2709</v>
      </c>
    </row>
    <row r="63" spans="1:6" ht="15.75">
      <c r="A63" s="179" t="s">
        <v>603</v>
      </c>
      <c r="B63" s="180"/>
      <c r="C63" s="181">
        <v>13</v>
      </c>
      <c r="D63" s="181">
        <v>5</v>
      </c>
      <c r="E63" s="181"/>
      <c r="F63" s="182">
        <f>C63-E63</f>
        <v>13</v>
      </c>
    </row>
    <row r="64" spans="1:6" ht="15.75">
      <c r="A64" s="179" t="s">
        <v>604</v>
      </c>
      <c r="B64" s="180"/>
      <c r="C64" s="181">
        <v>287</v>
      </c>
      <c r="D64" s="181">
        <v>24.2</v>
      </c>
      <c r="E64" s="181"/>
      <c r="F64" s="182">
        <f>C64-E64</f>
        <v>287</v>
      </c>
    </row>
    <row r="65" spans="1:6" ht="15.75">
      <c r="A65" s="179" t="s">
        <v>605</v>
      </c>
      <c r="B65" s="180"/>
      <c r="C65" s="181">
        <v>0</v>
      </c>
      <c r="D65" s="181">
        <v>50</v>
      </c>
      <c r="E65" s="181"/>
      <c r="F65" s="182">
        <f>C65-E65</f>
        <v>0</v>
      </c>
    </row>
    <row r="66" spans="1:6" ht="15.75">
      <c r="A66" s="179" t="s">
        <v>606</v>
      </c>
      <c r="B66" s="180"/>
      <c r="C66" s="181">
        <v>3</v>
      </c>
      <c r="D66" s="181">
        <v>25</v>
      </c>
      <c r="E66" s="181"/>
      <c r="F66" s="182">
        <f>C66-E66</f>
        <v>3</v>
      </c>
    </row>
    <row r="67" spans="1:6" ht="15.75">
      <c r="A67" s="179">
        <v>6</v>
      </c>
      <c r="B67" s="180"/>
      <c r="C67" s="181"/>
      <c r="D67" s="181"/>
      <c r="E67" s="181"/>
      <c r="F67" s="182">
        <v>0</v>
      </c>
    </row>
    <row r="68" spans="1:6" ht="15.75">
      <c r="A68" s="179">
        <v>7</v>
      </c>
      <c r="B68" s="180"/>
      <c r="C68" s="181"/>
      <c r="D68" s="181"/>
      <c r="E68" s="181"/>
      <c r="F68" s="182">
        <v>0</v>
      </c>
    </row>
    <row r="69" spans="1:6" ht="15.75">
      <c r="A69" s="179">
        <v>8</v>
      </c>
      <c r="B69" s="180"/>
      <c r="C69" s="181"/>
      <c r="D69" s="181"/>
      <c r="E69" s="181"/>
      <c r="F69" s="182">
        <v>0</v>
      </c>
    </row>
    <row r="70" spans="1:6" ht="15.75">
      <c r="A70" s="179">
        <v>9</v>
      </c>
      <c r="B70" s="180"/>
      <c r="C70" s="181"/>
      <c r="D70" s="181"/>
      <c r="E70" s="181"/>
      <c r="F70" s="182">
        <v>0</v>
      </c>
    </row>
    <row r="71" spans="1:6" ht="15.75">
      <c r="A71" s="179">
        <v>10</v>
      </c>
      <c r="B71" s="180"/>
      <c r="C71" s="181"/>
      <c r="D71" s="181"/>
      <c r="E71" s="181"/>
      <c r="F71" s="182">
        <v>0</v>
      </c>
    </row>
    <row r="72" spans="1:6" ht="15.75">
      <c r="A72" s="179">
        <v>11</v>
      </c>
      <c r="B72" s="180"/>
      <c r="C72" s="181"/>
      <c r="D72" s="181"/>
      <c r="E72" s="181"/>
      <c r="F72" s="182">
        <v>0</v>
      </c>
    </row>
    <row r="73" spans="1:6" ht="15.75">
      <c r="A73" s="179">
        <v>12</v>
      </c>
      <c r="B73" s="180"/>
      <c r="C73" s="181"/>
      <c r="D73" s="181"/>
      <c r="E73" s="181"/>
      <c r="F73" s="182">
        <v>0</v>
      </c>
    </row>
    <row r="74" spans="1:6" ht="15.75">
      <c r="A74" s="179">
        <v>13</v>
      </c>
      <c r="B74" s="180"/>
      <c r="C74" s="181"/>
      <c r="D74" s="181"/>
      <c r="E74" s="181"/>
      <c r="F74" s="182">
        <v>0</v>
      </c>
    </row>
    <row r="75" spans="1:6" ht="15.75">
      <c r="A75" s="179">
        <v>14</v>
      </c>
      <c r="B75" s="180"/>
      <c r="C75" s="181"/>
      <c r="D75" s="181"/>
      <c r="E75" s="181"/>
      <c r="F75" s="182">
        <v>0</v>
      </c>
    </row>
    <row r="76" spans="1:6" ht="15.75">
      <c r="A76" s="179">
        <v>15</v>
      </c>
      <c r="B76" s="180"/>
      <c r="C76" s="181"/>
      <c r="D76" s="181"/>
      <c r="E76" s="181"/>
      <c r="F76" s="182">
        <v>0</v>
      </c>
    </row>
    <row r="77" spans="1:6" ht="15.75">
      <c r="A77" s="183" t="s">
        <v>567</v>
      </c>
      <c r="B77" s="184" t="s">
        <v>242</v>
      </c>
      <c r="C77" s="185">
        <f>SUM(C62:C76)</f>
        <v>3012</v>
      </c>
      <c r="D77" s="185"/>
      <c r="E77" s="185">
        <f>SUM(E62:E76)</f>
        <v>0</v>
      </c>
      <c r="F77" s="185">
        <f>SUM(F62:F76)</f>
        <v>3012</v>
      </c>
    </row>
    <row r="78" spans="1:6" ht="15.75">
      <c r="A78" s="188" t="s">
        <v>568</v>
      </c>
      <c r="B78" s="184" t="s">
        <v>243</v>
      </c>
      <c r="C78" s="185">
        <f>C77+C60+C43+C26</f>
        <v>43106</v>
      </c>
      <c r="D78" s="185"/>
      <c r="E78" s="185">
        <f>E77+E60+E43+E26</f>
        <v>0</v>
      </c>
      <c r="F78" s="185">
        <f>F77+F60+F43+F26</f>
        <v>43106</v>
      </c>
    </row>
    <row r="79" spans="1:6" ht="15.75">
      <c r="A79" s="175" t="s">
        <v>571</v>
      </c>
      <c r="B79" s="184"/>
      <c r="C79" s="189"/>
      <c r="D79" s="189"/>
      <c r="E79" s="189"/>
      <c r="F79" s="189"/>
    </row>
    <row r="80" spans="1:6" ht="15.75">
      <c r="A80" s="178" t="s">
        <v>560</v>
      </c>
      <c r="B80" s="190"/>
      <c r="C80" s="177"/>
      <c r="D80" s="177"/>
      <c r="E80" s="177"/>
      <c r="F80" s="177"/>
    </row>
    <row r="81" spans="1:6" ht="15.75">
      <c r="A81" s="179">
        <v>1</v>
      </c>
      <c r="B81" s="180"/>
      <c r="C81" s="261"/>
      <c r="D81" s="261"/>
      <c r="E81" s="181"/>
      <c r="F81" s="182"/>
    </row>
    <row r="82" spans="1:6" ht="15.75">
      <c r="A82" s="179">
        <v>2</v>
      </c>
      <c r="B82" s="180"/>
      <c r="C82" s="261"/>
      <c r="D82" s="261"/>
      <c r="E82" s="181"/>
      <c r="F82" s="182"/>
    </row>
    <row r="83" spans="1:6" ht="15.75">
      <c r="A83" s="179">
        <v>3</v>
      </c>
      <c r="B83" s="180"/>
      <c r="C83" s="181"/>
      <c r="D83" s="181"/>
      <c r="E83" s="181"/>
      <c r="F83" s="182"/>
    </row>
    <row r="84" spans="1:6" ht="15.75">
      <c r="A84" s="179">
        <v>4</v>
      </c>
      <c r="B84" s="180"/>
      <c r="C84" s="181"/>
      <c r="D84" s="181"/>
      <c r="E84" s="181"/>
      <c r="F84" s="182">
        <v>0</v>
      </c>
    </row>
    <row r="85" spans="1:6" ht="15.75">
      <c r="A85" s="179">
        <v>5</v>
      </c>
      <c r="B85" s="180"/>
      <c r="C85" s="181"/>
      <c r="D85" s="181"/>
      <c r="E85" s="181"/>
      <c r="F85" s="182">
        <v>0</v>
      </c>
    </row>
    <row r="86" spans="1:6" ht="15.75">
      <c r="A86" s="179">
        <v>6</v>
      </c>
      <c r="B86" s="180"/>
      <c r="C86" s="181"/>
      <c r="D86" s="181"/>
      <c r="E86" s="181"/>
      <c r="F86" s="182">
        <v>0</v>
      </c>
    </row>
    <row r="87" spans="1:6" ht="15.75">
      <c r="A87" s="179">
        <v>7</v>
      </c>
      <c r="B87" s="180"/>
      <c r="C87" s="181"/>
      <c r="D87" s="181"/>
      <c r="E87" s="181"/>
      <c r="F87" s="182">
        <v>0</v>
      </c>
    </row>
    <row r="88" spans="1:6" ht="15.75">
      <c r="A88" s="179">
        <v>8</v>
      </c>
      <c r="B88" s="180"/>
      <c r="C88" s="181"/>
      <c r="D88" s="181"/>
      <c r="E88" s="181"/>
      <c r="F88" s="182">
        <v>0</v>
      </c>
    </row>
    <row r="89" spans="1:6" ht="15.75">
      <c r="A89" s="179">
        <v>9</v>
      </c>
      <c r="B89" s="180"/>
      <c r="C89" s="181"/>
      <c r="D89" s="181"/>
      <c r="E89" s="181"/>
      <c r="F89" s="182">
        <v>0</v>
      </c>
    </row>
    <row r="90" spans="1:6" ht="15.75">
      <c r="A90" s="179">
        <v>10</v>
      </c>
      <c r="B90" s="180"/>
      <c r="C90" s="181"/>
      <c r="D90" s="181"/>
      <c r="E90" s="181"/>
      <c r="F90" s="182">
        <v>0</v>
      </c>
    </row>
    <row r="91" spans="1:6" ht="15.75">
      <c r="A91" s="179">
        <v>11</v>
      </c>
      <c r="B91" s="180"/>
      <c r="C91" s="181"/>
      <c r="D91" s="181"/>
      <c r="E91" s="181"/>
      <c r="F91" s="182">
        <v>0</v>
      </c>
    </row>
    <row r="92" spans="1:6" ht="15.75">
      <c r="A92" s="179">
        <v>12</v>
      </c>
      <c r="B92" s="180"/>
      <c r="C92" s="181"/>
      <c r="D92" s="181"/>
      <c r="E92" s="181"/>
      <c r="F92" s="182">
        <v>0</v>
      </c>
    </row>
    <row r="93" spans="1:6" ht="15.75">
      <c r="A93" s="179">
        <v>13</v>
      </c>
      <c r="B93" s="180"/>
      <c r="C93" s="181"/>
      <c r="D93" s="181"/>
      <c r="E93" s="181"/>
      <c r="F93" s="182">
        <v>0</v>
      </c>
    </row>
    <row r="94" spans="1:6" ht="15.75">
      <c r="A94" s="179">
        <v>14</v>
      </c>
      <c r="B94" s="180"/>
      <c r="C94" s="181"/>
      <c r="D94" s="181"/>
      <c r="E94" s="181"/>
      <c r="F94" s="182">
        <v>0</v>
      </c>
    </row>
    <row r="95" spans="1:6" ht="15.75">
      <c r="A95" s="179">
        <v>15</v>
      </c>
      <c r="B95" s="180"/>
      <c r="C95" s="181"/>
      <c r="D95" s="181"/>
      <c r="E95" s="181"/>
      <c r="F95" s="182">
        <v>0</v>
      </c>
    </row>
    <row r="96" spans="1:6" ht="15.75">
      <c r="A96" s="183" t="s">
        <v>561</v>
      </c>
      <c r="B96" s="184" t="s">
        <v>244</v>
      </c>
      <c r="C96" s="185">
        <v>0</v>
      </c>
      <c r="D96" s="185"/>
      <c r="E96" s="185">
        <v>0</v>
      </c>
      <c r="F96" s="185">
        <v>0</v>
      </c>
    </row>
    <row r="97" spans="1:6" ht="15.75">
      <c r="A97" s="178" t="s">
        <v>562</v>
      </c>
      <c r="B97" s="191"/>
      <c r="C97" s="189"/>
      <c r="D97" s="189"/>
      <c r="E97" s="189"/>
      <c r="F97" s="189"/>
    </row>
    <row r="98" spans="1:6" ht="15.75">
      <c r="A98" s="179">
        <v>1</v>
      </c>
      <c r="B98" s="180"/>
      <c r="C98" s="181"/>
      <c r="D98" s="181"/>
      <c r="E98" s="181"/>
      <c r="F98" s="182">
        <v>0</v>
      </c>
    </row>
    <row r="99" spans="1:6" ht="15.75">
      <c r="A99" s="179">
        <v>2</v>
      </c>
      <c r="B99" s="180"/>
      <c r="C99" s="181"/>
      <c r="D99" s="181"/>
      <c r="E99" s="181"/>
      <c r="F99" s="182">
        <v>0</v>
      </c>
    </row>
    <row r="100" spans="1:6" ht="15.75">
      <c r="A100" s="179">
        <v>3</v>
      </c>
      <c r="B100" s="180"/>
      <c r="C100" s="181"/>
      <c r="D100" s="181"/>
      <c r="E100" s="181"/>
      <c r="F100" s="182">
        <v>0</v>
      </c>
    </row>
    <row r="101" spans="1:6" ht="15.75">
      <c r="A101" s="179">
        <v>4</v>
      </c>
      <c r="B101" s="180"/>
      <c r="C101" s="181"/>
      <c r="D101" s="181"/>
      <c r="E101" s="181"/>
      <c r="F101" s="182">
        <v>0</v>
      </c>
    </row>
    <row r="102" spans="1:6" ht="15.75">
      <c r="A102" s="179">
        <v>5</v>
      </c>
      <c r="B102" s="180"/>
      <c r="C102" s="181"/>
      <c r="D102" s="181"/>
      <c r="E102" s="181"/>
      <c r="F102" s="182">
        <v>0</v>
      </c>
    </row>
    <row r="103" spans="1:6" ht="15.75">
      <c r="A103" s="179">
        <v>6</v>
      </c>
      <c r="B103" s="180"/>
      <c r="C103" s="181"/>
      <c r="D103" s="181"/>
      <c r="E103" s="181"/>
      <c r="F103" s="182">
        <v>0</v>
      </c>
    </row>
    <row r="104" spans="1:6" ht="15.75">
      <c r="A104" s="179">
        <v>7</v>
      </c>
      <c r="B104" s="180"/>
      <c r="C104" s="181"/>
      <c r="D104" s="181"/>
      <c r="E104" s="181"/>
      <c r="F104" s="182">
        <v>0</v>
      </c>
    </row>
    <row r="105" spans="1:6" ht="15.75">
      <c r="A105" s="179">
        <v>8</v>
      </c>
      <c r="B105" s="180"/>
      <c r="C105" s="181"/>
      <c r="D105" s="181"/>
      <c r="E105" s="181"/>
      <c r="F105" s="182">
        <v>0</v>
      </c>
    </row>
    <row r="106" spans="1:6" ht="15.75">
      <c r="A106" s="179">
        <v>9</v>
      </c>
      <c r="B106" s="180"/>
      <c r="C106" s="181"/>
      <c r="D106" s="181"/>
      <c r="E106" s="181"/>
      <c r="F106" s="182">
        <v>0</v>
      </c>
    </row>
    <row r="107" spans="1:6" ht="15.75">
      <c r="A107" s="179">
        <v>10</v>
      </c>
      <c r="B107" s="180"/>
      <c r="C107" s="181"/>
      <c r="D107" s="181"/>
      <c r="E107" s="181"/>
      <c r="F107" s="182">
        <v>0</v>
      </c>
    </row>
    <row r="108" spans="1:6" ht="15.75">
      <c r="A108" s="179">
        <v>11</v>
      </c>
      <c r="B108" s="180"/>
      <c r="C108" s="181"/>
      <c r="D108" s="181"/>
      <c r="E108" s="181"/>
      <c r="F108" s="182">
        <v>0</v>
      </c>
    </row>
    <row r="109" spans="1:6" ht="15.75">
      <c r="A109" s="179">
        <v>12</v>
      </c>
      <c r="B109" s="180"/>
      <c r="C109" s="181"/>
      <c r="D109" s="181"/>
      <c r="E109" s="181"/>
      <c r="F109" s="182">
        <v>0</v>
      </c>
    </row>
    <row r="110" spans="1:6" ht="15.75">
      <c r="A110" s="179">
        <v>13</v>
      </c>
      <c r="B110" s="180"/>
      <c r="C110" s="181"/>
      <c r="D110" s="181"/>
      <c r="E110" s="181"/>
      <c r="F110" s="182">
        <v>0</v>
      </c>
    </row>
    <row r="111" spans="1:6" ht="15.75">
      <c r="A111" s="179">
        <v>14</v>
      </c>
      <c r="B111" s="180"/>
      <c r="C111" s="181"/>
      <c r="D111" s="181"/>
      <c r="E111" s="181"/>
      <c r="F111" s="182">
        <v>0</v>
      </c>
    </row>
    <row r="112" spans="1:6" ht="15.75">
      <c r="A112" s="179">
        <v>15</v>
      </c>
      <c r="B112" s="180"/>
      <c r="C112" s="181"/>
      <c r="D112" s="181"/>
      <c r="E112" s="181"/>
      <c r="F112" s="182">
        <v>0</v>
      </c>
    </row>
    <row r="113" spans="1:6" ht="15.75">
      <c r="A113" s="183" t="s">
        <v>563</v>
      </c>
      <c r="B113" s="184" t="s">
        <v>245</v>
      </c>
      <c r="C113" s="185">
        <v>0</v>
      </c>
      <c r="D113" s="185"/>
      <c r="E113" s="185">
        <v>0</v>
      </c>
      <c r="F113" s="185">
        <v>0</v>
      </c>
    </row>
    <row r="114" spans="1:6" ht="15.75">
      <c r="A114" s="178" t="s">
        <v>564</v>
      </c>
      <c r="B114" s="184"/>
      <c r="C114" s="177"/>
      <c r="D114" s="177"/>
      <c r="E114" s="177"/>
      <c r="F114" s="177"/>
    </row>
    <row r="115" spans="1:6" ht="15.75">
      <c r="A115" s="179">
        <v>1</v>
      </c>
      <c r="B115" s="180"/>
      <c r="C115" s="181"/>
      <c r="D115" s="181"/>
      <c r="E115" s="181"/>
      <c r="F115" s="182"/>
    </row>
    <row r="116" spans="1:6" ht="15.75">
      <c r="A116" s="179">
        <v>2</v>
      </c>
      <c r="B116" s="180"/>
      <c r="C116" s="181"/>
      <c r="D116" s="181"/>
      <c r="E116" s="181"/>
      <c r="F116" s="182">
        <v>0</v>
      </c>
    </row>
    <row r="117" spans="1:6" ht="15.75">
      <c r="A117" s="179">
        <v>3</v>
      </c>
      <c r="B117" s="180"/>
      <c r="C117" s="181"/>
      <c r="D117" s="181"/>
      <c r="E117" s="181"/>
      <c r="F117" s="182">
        <v>0</v>
      </c>
    </row>
    <row r="118" spans="1:6" ht="15.75">
      <c r="A118" s="179">
        <v>4</v>
      </c>
      <c r="B118" s="180"/>
      <c r="C118" s="181"/>
      <c r="D118" s="181"/>
      <c r="E118" s="181"/>
      <c r="F118" s="182">
        <v>0</v>
      </c>
    </row>
    <row r="119" spans="1:6" ht="15.75">
      <c r="A119" s="179">
        <v>5</v>
      </c>
      <c r="B119" s="180"/>
      <c r="C119" s="181"/>
      <c r="D119" s="181"/>
      <c r="E119" s="181"/>
      <c r="F119" s="182">
        <v>0</v>
      </c>
    </row>
    <row r="120" spans="1:6" ht="15.75">
      <c r="A120" s="179">
        <v>6</v>
      </c>
      <c r="B120" s="180"/>
      <c r="C120" s="181"/>
      <c r="D120" s="181"/>
      <c r="E120" s="181"/>
      <c r="F120" s="182">
        <v>0</v>
      </c>
    </row>
    <row r="121" spans="1:6" ht="15.75">
      <c r="A121" s="179">
        <v>7</v>
      </c>
      <c r="B121" s="180"/>
      <c r="C121" s="181"/>
      <c r="D121" s="181"/>
      <c r="E121" s="181"/>
      <c r="F121" s="182">
        <v>0</v>
      </c>
    </row>
    <row r="122" spans="1:6" ht="15.75">
      <c r="A122" s="179">
        <v>8</v>
      </c>
      <c r="B122" s="180"/>
      <c r="C122" s="181"/>
      <c r="D122" s="181"/>
      <c r="E122" s="181"/>
      <c r="F122" s="182">
        <v>0</v>
      </c>
    </row>
    <row r="123" spans="1:6" ht="15.75">
      <c r="A123" s="179">
        <v>9</v>
      </c>
      <c r="B123" s="180"/>
      <c r="C123" s="181"/>
      <c r="D123" s="181"/>
      <c r="E123" s="181"/>
      <c r="F123" s="182">
        <v>0</v>
      </c>
    </row>
    <row r="124" spans="1:6" ht="15.75">
      <c r="A124" s="179">
        <v>10</v>
      </c>
      <c r="B124" s="180"/>
      <c r="C124" s="181"/>
      <c r="D124" s="181"/>
      <c r="E124" s="181"/>
      <c r="F124" s="182">
        <v>0</v>
      </c>
    </row>
    <row r="125" spans="1:6" ht="15.75">
      <c r="A125" s="179">
        <v>11</v>
      </c>
      <c r="B125" s="180"/>
      <c r="C125" s="181"/>
      <c r="D125" s="181"/>
      <c r="E125" s="181"/>
      <c r="F125" s="182">
        <v>0</v>
      </c>
    </row>
    <row r="126" spans="1:6" ht="15.75">
      <c r="A126" s="179">
        <v>12</v>
      </c>
      <c r="B126" s="180"/>
      <c r="C126" s="181"/>
      <c r="D126" s="181"/>
      <c r="E126" s="181"/>
      <c r="F126" s="182">
        <v>0</v>
      </c>
    </row>
    <row r="127" spans="1:6" ht="15.75">
      <c r="A127" s="179">
        <v>13</v>
      </c>
      <c r="B127" s="180"/>
      <c r="C127" s="181"/>
      <c r="D127" s="181"/>
      <c r="E127" s="181"/>
      <c r="F127" s="182">
        <v>0</v>
      </c>
    </row>
    <row r="128" spans="1:6" ht="15.75">
      <c r="A128" s="179">
        <v>14</v>
      </c>
      <c r="B128" s="180"/>
      <c r="C128" s="181"/>
      <c r="D128" s="181"/>
      <c r="E128" s="181"/>
      <c r="F128" s="182">
        <v>0</v>
      </c>
    </row>
    <row r="129" spans="1:6" ht="15.75">
      <c r="A129" s="179">
        <v>15</v>
      </c>
      <c r="B129" s="180"/>
      <c r="C129" s="181"/>
      <c r="D129" s="181"/>
      <c r="E129" s="181"/>
      <c r="F129" s="182">
        <v>0</v>
      </c>
    </row>
    <row r="130" spans="1:6" ht="15.75">
      <c r="A130" s="183" t="s">
        <v>566</v>
      </c>
      <c r="B130" s="184" t="s">
        <v>246</v>
      </c>
      <c r="C130" s="185">
        <v>0</v>
      </c>
      <c r="D130" s="185"/>
      <c r="E130" s="185">
        <v>0</v>
      </c>
      <c r="F130" s="185">
        <v>0</v>
      </c>
    </row>
    <row r="131" spans="1:6" ht="15.75">
      <c r="A131" s="175" t="s">
        <v>565</v>
      </c>
      <c r="B131" s="184"/>
      <c r="C131" s="177"/>
      <c r="D131" s="177"/>
      <c r="E131" s="177"/>
      <c r="F131" s="177"/>
    </row>
    <row r="132" spans="1:6" ht="15.75">
      <c r="A132" s="179">
        <v>1</v>
      </c>
      <c r="B132" s="180"/>
      <c r="C132" s="181"/>
      <c r="D132" s="181"/>
      <c r="E132" s="181"/>
      <c r="F132" s="182">
        <v>0</v>
      </c>
    </row>
    <row r="133" spans="1:6" ht="15.75">
      <c r="A133" s="179">
        <v>2</v>
      </c>
      <c r="B133" s="180"/>
      <c r="C133" s="181"/>
      <c r="D133" s="181"/>
      <c r="E133" s="181"/>
      <c r="F133" s="182">
        <v>0</v>
      </c>
    </row>
    <row r="134" spans="1:6" ht="15.75">
      <c r="A134" s="179">
        <v>3</v>
      </c>
      <c r="B134" s="180"/>
      <c r="C134" s="181"/>
      <c r="D134" s="181"/>
      <c r="E134" s="181"/>
      <c r="F134" s="182">
        <v>0</v>
      </c>
    </row>
    <row r="135" spans="1:6" ht="15.75">
      <c r="A135" s="179">
        <v>4</v>
      </c>
      <c r="B135" s="180"/>
      <c r="C135" s="181"/>
      <c r="D135" s="181"/>
      <c r="E135" s="181"/>
      <c r="F135" s="182">
        <v>0</v>
      </c>
    </row>
    <row r="136" spans="1:6" ht="15.75">
      <c r="A136" s="179">
        <v>5</v>
      </c>
      <c r="B136" s="180"/>
      <c r="C136" s="181"/>
      <c r="D136" s="181"/>
      <c r="E136" s="181"/>
      <c r="F136" s="182">
        <v>0</v>
      </c>
    </row>
    <row r="137" spans="1:6" ht="15.75">
      <c r="A137" s="179">
        <v>6</v>
      </c>
      <c r="B137" s="180"/>
      <c r="C137" s="181"/>
      <c r="D137" s="181"/>
      <c r="E137" s="181"/>
      <c r="F137" s="182">
        <v>0</v>
      </c>
    </row>
    <row r="138" spans="1:6" ht="15.75">
      <c r="A138" s="179">
        <v>7</v>
      </c>
      <c r="B138" s="180"/>
      <c r="C138" s="181"/>
      <c r="D138" s="181"/>
      <c r="E138" s="181"/>
      <c r="F138" s="182">
        <v>0</v>
      </c>
    </row>
    <row r="139" spans="1:6" ht="15.75">
      <c r="A139" s="179">
        <v>8</v>
      </c>
      <c r="B139" s="180"/>
      <c r="C139" s="181"/>
      <c r="D139" s="181"/>
      <c r="E139" s="181"/>
      <c r="F139" s="182">
        <v>0</v>
      </c>
    </row>
    <row r="140" spans="1:6" ht="15.75">
      <c r="A140" s="179">
        <v>9</v>
      </c>
      <c r="B140" s="180"/>
      <c r="C140" s="181"/>
      <c r="D140" s="181"/>
      <c r="E140" s="181"/>
      <c r="F140" s="182">
        <v>0</v>
      </c>
    </row>
    <row r="141" spans="1:6" ht="15.75">
      <c r="A141" s="179">
        <v>10</v>
      </c>
      <c r="B141" s="180"/>
      <c r="C141" s="181"/>
      <c r="D141" s="181"/>
      <c r="E141" s="181"/>
      <c r="F141" s="182">
        <v>0</v>
      </c>
    </row>
    <row r="142" spans="1:6" ht="15.75">
      <c r="A142" s="179">
        <v>11</v>
      </c>
      <c r="B142" s="180"/>
      <c r="C142" s="181"/>
      <c r="D142" s="181"/>
      <c r="E142" s="181"/>
      <c r="F142" s="182">
        <v>0</v>
      </c>
    </row>
    <row r="143" spans="1:6" ht="15.75">
      <c r="A143" s="179">
        <v>12</v>
      </c>
      <c r="B143" s="180"/>
      <c r="C143" s="181"/>
      <c r="D143" s="181"/>
      <c r="E143" s="181"/>
      <c r="F143" s="182">
        <v>0</v>
      </c>
    </row>
    <row r="144" spans="1:6" ht="15.75">
      <c r="A144" s="179">
        <v>13</v>
      </c>
      <c r="B144" s="180"/>
      <c r="C144" s="181"/>
      <c r="D144" s="181"/>
      <c r="E144" s="181"/>
      <c r="F144" s="182">
        <v>0</v>
      </c>
    </row>
    <row r="145" spans="1:6" ht="15.75">
      <c r="A145" s="179">
        <v>14</v>
      </c>
      <c r="B145" s="180"/>
      <c r="C145" s="181"/>
      <c r="D145" s="181"/>
      <c r="E145" s="181"/>
      <c r="F145" s="182">
        <v>0</v>
      </c>
    </row>
    <row r="146" spans="1:6" ht="15.75">
      <c r="A146" s="179">
        <v>15</v>
      </c>
      <c r="B146" s="180"/>
      <c r="C146" s="181"/>
      <c r="D146" s="181"/>
      <c r="E146" s="181"/>
      <c r="F146" s="182">
        <v>0</v>
      </c>
    </row>
    <row r="147" spans="1:6" ht="15.75">
      <c r="A147" s="183" t="s">
        <v>567</v>
      </c>
      <c r="B147" s="184" t="s">
        <v>247</v>
      </c>
      <c r="C147" s="185">
        <v>0</v>
      </c>
      <c r="D147" s="185"/>
      <c r="E147" s="185">
        <v>0</v>
      </c>
      <c r="F147" s="185">
        <v>0</v>
      </c>
    </row>
    <row r="148" spans="1:6" ht="15.75">
      <c r="A148" s="188" t="s">
        <v>569</v>
      </c>
      <c r="B148" s="184" t="s">
        <v>248</v>
      </c>
      <c r="C148" s="185">
        <v>0</v>
      </c>
      <c r="D148" s="185"/>
      <c r="E148" s="185">
        <v>0</v>
      </c>
      <c r="F148" s="185">
        <v>0</v>
      </c>
    </row>
    <row r="149" spans="1:8" s="263" customFormat="1" ht="15.75">
      <c r="A149" s="406"/>
      <c r="B149" s="458"/>
      <c r="C149" s="458"/>
      <c r="D149" s="458"/>
      <c r="E149" s="458"/>
      <c r="F149" s="226"/>
      <c r="G149" s="227"/>
      <c r="H149" s="228"/>
    </row>
    <row r="150" s="263" customFormat="1" ht="15.75">
      <c r="B150" s="264"/>
    </row>
    <row r="151" s="263" customFormat="1" ht="15.75">
      <c r="B151" s="264"/>
    </row>
    <row r="152" s="263" customFormat="1" ht="15.75">
      <c r="B152" s="264"/>
    </row>
    <row r="153" s="263" customFormat="1" ht="15.75">
      <c r="B153" s="264"/>
    </row>
    <row r="154" s="263" customFormat="1" ht="15.75">
      <c r="B154" s="264"/>
    </row>
    <row r="155" s="263" customFormat="1" ht="15.75">
      <c r="B155" s="264"/>
    </row>
    <row r="156" s="263" customFormat="1" ht="15.75">
      <c r="B156" s="264"/>
    </row>
    <row r="157" s="263" customFormat="1" ht="15.75">
      <c r="B157" s="264"/>
    </row>
    <row r="158" s="263" customFormat="1" ht="15.75">
      <c r="B158" s="264"/>
    </row>
    <row r="159" s="263" customFormat="1" ht="15.75">
      <c r="B159" s="264"/>
    </row>
    <row r="160" s="263" customFormat="1" ht="15.75">
      <c r="B160" s="264"/>
    </row>
    <row r="161" s="263" customFormat="1" ht="15.75">
      <c r="B161" s="264"/>
    </row>
    <row r="162" s="263" customFormat="1" ht="15.75">
      <c r="B162" s="264"/>
    </row>
    <row r="163" s="263" customFormat="1" ht="15.75">
      <c r="B163" s="264"/>
    </row>
    <row r="164" s="263" customFormat="1" ht="15.75">
      <c r="B164" s="264"/>
    </row>
    <row r="165" s="263" customFormat="1" ht="15.75">
      <c r="B165" s="264"/>
    </row>
    <row r="166" s="263" customFormat="1" ht="15.75">
      <c r="B166" s="264"/>
    </row>
    <row r="167" s="263" customFormat="1" ht="15.75">
      <c r="B167" s="264"/>
    </row>
    <row r="168" s="263" customFormat="1" ht="15.75">
      <c r="B168" s="264"/>
    </row>
    <row r="169" s="263" customFormat="1" ht="15.75">
      <c r="B169" s="264"/>
    </row>
    <row r="170" s="263" customFormat="1" ht="15.75">
      <c r="B170" s="264"/>
    </row>
    <row r="171" s="263" customFormat="1" ht="15.75">
      <c r="B171" s="264"/>
    </row>
    <row r="172" s="263" customFormat="1" ht="15.75">
      <c r="B172" s="264"/>
    </row>
    <row r="173" s="263" customFormat="1" ht="15.75">
      <c r="B173" s="264"/>
    </row>
    <row r="174" s="263" customFormat="1" ht="15.75">
      <c r="B174" s="264"/>
    </row>
    <row r="175" s="263" customFormat="1" ht="15.75">
      <c r="B175" s="264"/>
    </row>
    <row r="176" s="263" customFormat="1" ht="15.75">
      <c r="B176" s="264"/>
    </row>
    <row r="177" s="263" customFormat="1" ht="15.75">
      <c r="B177" s="264"/>
    </row>
    <row r="178" s="263" customFormat="1" ht="15.75">
      <c r="B178" s="264"/>
    </row>
    <row r="179" s="263" customFormat="1" ht="15.75">
      <c r="B179" s="264"/>
    </row>
    <row r="180" s="263" customFormat="1" ht="15.75">
      <c r="B180" s="264"/>
    </row>
    <row r="181" s="263" customFormat="1" ht="15.75">
      <c r="B181" s="264"/>
    </row>
    <row r="182" s="263" customFormat="1" ht="15.75">
      <c r="B182" s="264"/>
    </row>
  </sheetData>
  <sheetProtection/>
  <mergeCells count="1">
    <mergeCell ref="B149:E1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dcterms:created xsi:type="dcterms:W3CDTF">2016-10-31T08:17:40Z</dcterms:created>
  <dcterms:modified xsi:type="dcterms:W3CDTF">2018-10-29T14:27:19Z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