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<sst xmlns="http://schemas.openxmlformats.org/spreadsheetml/2006/main" count="1869" uniqueCount="665">
  <si>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</si>
  <si>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</si>
  <si>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</si>
  <si>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</si>
  <si>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</si>
  <si>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</si>
  <si>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</si>
  <si>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</si>
  <si>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</si>
  <si>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</si>
  <si>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</si>
  <si>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</si>
  <si>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</si>
  <si>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</si>
  <si>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</si>
  <si>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</si>
  <si>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</si>
  <si>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</si>
  <si>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</si>
  <si>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</si>
  <si>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</si>
  <si>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</si>
  <si>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</si>
  <si>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</si>
  <si>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</si>
  <si>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</si>
  <si>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</si>
  <si>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</si>
  <si>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</si>
  <si>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</si>
  <si>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</si>
  <si>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</si>
  <si>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</si>
  <si>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</si>
  <si>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</si>
  <si>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</si>
  <si>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</si>
  <si>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</si>
  <si>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</si>
  <si>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</si>
  <si>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</si>
  <si>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</si>
  <si>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</si>
  <si>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</si>
  <si>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</si>
  <si>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</si>
  <si>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</si>
  <si>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</si>
  <si>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</si>
  <si>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</si>
  <si>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</si>
  <si>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</si>
  <si>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</si>
  <si>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</si>
  <si>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</si>
  <si>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</si>
  <si>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</si>
  <si>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</si>
  <si>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</si>
  <si>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</si>
  <si>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</si>
  <si>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</si>
  <si>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</si>
  <si>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</si>
  <si>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</si>
  <si>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</si>
  <si>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</si>
  <si>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</si>
  <si>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</si>
  <si>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</si>
  <si>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</si>
  <si>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</si>
  <si>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</si>
  <si>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</si>
  <si>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</si>
  <si>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</si>
  <si>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</si>
  <si>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</si>
  <si>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</si>
  <si>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</si>
  <si>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</si>
  <si>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</si>
  <si>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</si>
  <si>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</si>
  <si>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</si>
  <si>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</si>
  <si>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</si>
  <si>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</si>
  <si>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</si>
  <si>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</si>
  <si>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</si>
  <si>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</si>
  <si>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</si>
  <si>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</si>
  <si>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</si>
  <si>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</si>
  <si>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</si>
  <si>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</si>
  <si>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</si>
  <si>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</si>
  <si>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</si>
  <si>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</si>
  <si>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</si>
  <si>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</si>
  <si>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</si>
  <si>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</si>
  <si>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</si>
  <si>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</si>
  <si>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</si>
  <si>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</si>
  <si>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</si>
  <si>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</si>
  <si>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</si>
  <si>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</si>
  <si>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</si>
  <si>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</si>
  <si>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</si>
  <si>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</si>
  <si>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</si>
  <si>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</si>
  <si>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</si>
  <si>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</si>
  <si>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</si>
  <si>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</si>
  <si>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</si>
  <si>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</si>
  <si>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</si>
  <si>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</si>
  <si>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</si>
  <si>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</si>
  <si>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</si>
  <si>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</si>
  <si>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</si>
  <si>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</si>
  <si>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</si>
  <si>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</si>
  <si>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</si>
  <si>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</si>
  <si>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</si>
  <si>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</si>
  <si>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</si>
  <si>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</si>
  <si>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</si>
  <si>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</si>
  <si>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</si>
  <si>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</si>
  <si>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</si>
  <si>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</si>
  <si>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</si>
  <si>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</si>
  <si>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</si>
  <si>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</si>
  <si>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</si>
  <si>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</si>
  <si>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</si>
  <si>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</si>
  <si>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</si>
  <si>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</si>
  <si>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</si>
  <si>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</si>
  <si>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</si>
  <si>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</si>
  <si>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</si>
  <si>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</si>
  <si>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</si>
  <si>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</si>
  <si>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</si>
  <si>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</si>
  <si>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</si>
  <si>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</si>
  <si>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</si>
  <si>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</si>
  <si>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</si>
  <si>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</si>
  <si>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</si>
  <si>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</si>
  <si>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</si>
  <si>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</si>
  <si>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</si>
  <si>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</si>
  <si>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</si>
  <si>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</si>
  <si>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</si>
  <si>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</si>
  <si>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</si>
  <si>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</si>
  <si>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</si>
  <si>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</si>
  <si>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</si>
  <si>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</si>
  <si>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</si>
  <si>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</si>
  <si>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</si>
  <si>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</si>
  <si>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</si>
  <si>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</si>
  <si>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</si>
  <si>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</si>
  <si>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</si>
  <si>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</si>
  <si>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</si>
  <si>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</si>
  <si>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</si>
  <si>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</si>
  <si>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</si>
  <si>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</si>
  <si>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</si>
  <si>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</si>
  <si>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</si>
  <si>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</si>
  <si>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</si>
  <si>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</si>
  <si>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</si>
  <si>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</si>
  <si>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</si>
  <si>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</si>
  <si>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</si>
  <si>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</si>
  <si>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</si>
  <si>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</si>
  <si>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</si>
  <si>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</si>
  <si>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</si>
  <si>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</si>
  <si>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</si>
  <si>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</si>
  <si>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</si>
  <si>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</si>
  <si>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</si>
  <si>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</si>
  <si>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</si>
  <si>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</si>
  <si>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</si>
  <si>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</si>
  <si>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</si>
  <si>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</si>
  <si>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</si>
  <si>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</si>
  <si>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</si>
  <si>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</si>
  <si>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</si>
  <si>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</si>
  <si>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</si>
  <si>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</si>
  <si>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</si>
  <si>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</si>
  <si>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</si>
  <si>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</si>
  <si>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</si>
  <si>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</si>
  <si>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</si>
  <si>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</si>
  <si>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</si>
  <si>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</si>
  <si>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</si>
  <si>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</si>
  <si>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</si>
  <si>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</si>
  <si>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</si>
  <si>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</si>
  <si>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</si>
  <si>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</si>
  <si>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</si>
  <si>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</si>
  <si>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</si>
  <si>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</si>
  <si>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</si>
  <si>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</si>
  <si>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</si>
  <si>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</si>
  <si>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</si>
  <si>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</si>
  <si>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</si>
  <si>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</si>
  <si>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</si>
  <si>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</si>
  <si>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</si>
  <si>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</si>
  <si>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</si>
  <si>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</si>
  <si>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</si>
  <si>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</si>
  <si>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</si>
  <si>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</si>
  <si>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</si>
  <si>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</si>
  <si>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</si>
  <si>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</si>
  <si>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</si>
  <si>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</si>
  <si>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</si>
  <si>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</si>
  <si>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</si>
  <si>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</si>
  <si>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</si>
  <si>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</si>
  <si>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</si>
  <si>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</si>
  <si>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</si>
  <si>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</si>
  <si>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</si>
  <si>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</si>
  <si>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</si>
  <si>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</si>
  <si>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</si>
  <si>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</si>
  <si>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</si>
  <si>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</si>
  <si>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</si>
  <si>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</si>
  <si>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</si>
  <si>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</si>
  <si>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</si>
  <si>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</si>
  <si>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</si>
  <si>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</si>
  <si>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</si>
  <si>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</si>
  <si>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</si>
  <si>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</si>
  <si>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</si>
  <si>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</si>
  <si>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</si>
  <si>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</si>
  <si>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</si>
  <si>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</si>
  <si>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</si>
  <si>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</si>
  <si>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</si>
  <si>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</si>
  <si>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</si>
  <si>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</si>
  <si>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</si>
  <si>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</si>
  <si>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</si>
  <si>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</si>
  <si>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</si>
  <si>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</si>
  <si>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</si>
  <si>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</si>
  <si>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</si>
  <si>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</si>
  <si>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</si>
  <si>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</si>
  <si>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</si>
  <si>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</si>
  <si>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</si>
  <si>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</si>
  <si>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</si>
  <si>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</si>
  <si>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</si>
  <si>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</si>
  <si>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</si>
  <si>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</si>
  <si>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</si>
  <si>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</si>
  <si>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</si>
  <si>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</si>
  <si>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</si>
  <si>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</si>
  <si>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</si>
  <si>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</si>
  <si>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</si>
  <si>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</si>
  <si>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</si>
  <si>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</si>
  <si>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</si>
  <si>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</si>
  <si>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</si>
  <si>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</si>
  <si>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</si>
  <si>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</si>
  <si>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</si>
  <si>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</si>
  <si>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</si>
  <si>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</si>
  <si>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</si>
  <si>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</si>
  <si>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</si>
  <si>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</si>
  <si>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</si>
  <si>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</si>
  <si>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</si>
  <si>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</si>
  <si>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</si>
  <si>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</si>
  <si>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</si>
  <si>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</si>
  <si>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</si>
  <si>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</si>
  <si>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</si>
  <si>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</si>
  <si>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</si>
  <si>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</si>
  <si>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</si>
  <si>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</si>
  <si>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</si>
  <si>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</si>
  <si>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</si>
  <si>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</si>
  <si>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</si>
  <si>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</si>
  <si>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</si>
  <si>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</si>
  <si>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</si>
  <si>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</si>
  <si>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</si>
  <si>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</si>
  <si>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</si>
  <si>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</si>
  <si>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</si>
  <si>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</si>
  <si>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</si>
  <si>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</si>
  <si>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</si>
  <si>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</si>
  <si>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</si>
  <si>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</si>
  <si>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</si>
  <si>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</si>
  <si>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</si>
  <si>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</si>
  <si>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</si>
  <si>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</si>
  <si>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</si>
  <si>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</si>
  <si>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</si>
  <si>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</si>
  <si>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</si>
  <si>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</si>
  <si>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</si>
  <si>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</si>
  <si>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</si>
  <si>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</si>
  <si>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</si>
  <si>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</si>
  <si>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</si>
  <si>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</si>
  <si>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</si>
  <si>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</si>
  <si>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</si>
  <si>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</si>
  <si>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</si>
  <si>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</si>
  <si>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</si>
  <si>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</si>
  <si>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</si>
  <si>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</si>
  <si>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</si>
  <si>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</si>
  <si>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</si>
  <si>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</si>
  <si>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</si>
  <si>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</si>
  <si>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</si>
  <si>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</si>
  <si>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</si>
  <si>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</si>
  <si>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</si>
  <si>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</si>
  <si>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</si>
  <si>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</si>
  <si>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</si>
  <si>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</si>
  <si>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</si>
  <si>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</si>
  <si>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</si>
  <si>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</si>
  <si>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</si>
  <si>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</si>
  <si>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</si>
  <si>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</si>
  <si>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</si>
  <si>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</si>
  <si>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</si>
  <si>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</si>
  <si>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</si>
  <si>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</si>
  <si>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</si>
  <si>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</si>
  <si>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</si>
  <si>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</si>
  <si>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</si>
  <si>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</si>
  <si>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</si>
  <si>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</si>
  <si>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</si>
  <si>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</si>
  <si>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</si>
  <si>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</si>
  <si>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</si>
  <si>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</si>
  <si>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</si>
  <si>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</si>
  <si>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</si>
  <si>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</si>
  <si>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</si>
  <si>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</si>
  <si>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</si>
  <si>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</si>
  <si>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</si>
  <si>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</si>
  <si>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</si>
  <si>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</si>
  <si>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</si>
  <si>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</si>
  <si>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</si>
  <si>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</si>
  <si>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</si>
  <si>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</si>
  <si>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</si>
  <si>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</si>
  <si>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</si>
  <si>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</si>
  <si>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</si>
  <si>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</si>
  <si>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</si>
  <si>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</si>
  <si>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</si>
  <si>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</si>
  <si>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</si>
  <si>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</si>
  <si>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</si>
  <si>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</si>
  <si>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</si>
  <si>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</si>
  <si>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</si>
  <si>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</si>
  <si>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</si>
  <si>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</si>
  <si>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</si>
  <si>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</si>
  <si>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</si>
  <si>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</si>
  <si>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</si>
  <si>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</si>
  <si>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</si>
  <si>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</si>
  <si>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</si>
  <si>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</si>
  <si>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</si>
  <si>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</si>
  <si>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</si>
  <si>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</si>
  <si>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</si>
  <si>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</si>
  <si>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</si>
  <si>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</si>
  <si>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</si>
  <si>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</si>
  <si>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</si>
  <si>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</si>
  <si>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</si>
  <si>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</si>
  <si>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</si>
  <si>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</si>
  <si>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</si>
  <si>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</si>
  <si>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</si>
  <si>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</si>
  <si>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</si>
  <si>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</si>
  <si>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</si>
  <si>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</si>
  <si>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</si>
  <si>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</si>
  <si>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</si>
  <si>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</si>
  <si>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</si>
  <si>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</si>
  <si>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</si>
  <si>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</si>
  <si>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</si>
  <si>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</si>
  <si>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</si>
  <si>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</si>
  <si>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</si>
  <si>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</si>
  <si>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</si>
  <si>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</si>
  <si>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</si>
  <si>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</si>
  <si>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</si>
  <si>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</si>
  <si>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</si>
  <si>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</si>
  <si>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</si>
  <si>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</si>
  <si>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</si>
  <si>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</si>
  <si>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</si>
  <si>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</si>
  <si>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</si>
  <si>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</si>
  <si>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</si>
  <si>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</si>
  <si>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</si>
  <si>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</si>
  <si>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</si>
  <si>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</si>
  <si>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</si>
  <si>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</si>
  <si>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</si>
  <si>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</si>
  <si>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</si>
  <si>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</si>
  <si>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</si>
  <si>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</si>
  <si>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</si>
  <si>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</si>
  <si>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</si>
  <si>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</si>
  <si>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</si>
  <si>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</si>
  <si>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</si>
  <si>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</si>
  <si>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</si>
  <si>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</si>
  <si>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</si>
  <si>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</si>
  <si>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</si>
  <si>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</si>
  <si>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</si>
  <si>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</si>
  <si>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</si>
  <si>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</si>
  <si>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</si>
  <si>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</si>
  <si>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</si>
  <si>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</si>
  <si>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</si>
  <si>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</si>
  <si>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</si>
  <si>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</si>
  <si>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</si>
  <si>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</si>
  <si>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</si>
  <si>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</si>
  <si>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</si>
  <si>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</si>
  <si>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</si>
  <si>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</si>
  <si>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</si>
  <si>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</si>
  <si>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</si>
  <si>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</si>
  <si>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</si>
  <si>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</si>
  <si>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</si>
  <si>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</si>
  <si>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</si>
  <si>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</si>
  <si>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</si>
  <si>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</si>
  <si>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ХОЛДИНГ ВАРНА АД</t>
  </si>
  <si>
    <t>13249584</t>
  </si>
  <si>
    <t>Ивелина Шабан и Милчо Близнаков</t>
  </si>
  <si>
    <t>заедно</t>
  </si>
  <si>
    <t>гр. Варна, кк Св. Св. Константин и Елена, адм. сграда</t>
  </si>
  <si>
    <t>+359 52 663 762</t>
  </si>
  <si>
    <t>office@holdingvarna.com</t>
  </si>
  <si>
    <t>www.holdingvarna.com</t>
  </si>
  <si>
    <t>www.infostock.bg</t>
  </si>
  <si>
    <t>Ирина Р. Маркова-Гюрова</t>
  </si>
  <si>
    <t>гл.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</si>
</sst>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.&quot;_);\(#,##0\ &quot;лв.&quot;\)"/>
    <numFmt numFmtId="167" formatCode="#,##0\ &quot;лв.&quot;_);[Red]\(#,##0\ &quot;лв.&quot;\)"/>
    <numFmt numFmtId="168" formatCode="#,##0.00\ &quot;лв.&quot;_);\(#,##0.00\ &quot;лв.&quot;\)"/>
    <numFmt numFmtId="169" formatCode="#,##0.00\ &quot;лв.&quot;_);[Red]\(#,##0.00\ &quot;лв.&quot;\)"/>
    <numFmt numFmtId="170" formatCode="_ * #,##0_)\ &quot;лв.&quot;_ ;_ * \(#,##0\)\ &quot;лв.&quot;_ ;_ * &quot;-&quot;_)\ &quot;лв.&quot;_ ;_ @_ "/>
    <numFmt numFmtId="171" formatCode="_ * #,##0_)\ _л_в_._ ;_ * \(#,##0\)\ _л_в_._ ;_ * &quot;-&quot;_)\ _л_в_._ ;_ @_ "/>
    <numFmt numFmtId="172" formatCode="_ * #,##0.00_)\ &quot;лв.&quot;_ ;_ * \(#,##0.00\)\ &quot;лв.&quot;_ ;_ * &quot;-&quot;??_)\ &quot;лв.&quot;_ ;_ @_ "/>
    <numFmt numFmtId="173" formatCode="_ * #,##0.00_)\ _л_в_._ ;_ * \(#,##0.00\)\ _л_в_._ ;_ * &quot;-&quot;??_)\ _л_в_.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45382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45435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Ирина Р. Маркова-Гюрова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45435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61">
      <selection activeCell="C70" sqref="C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13249584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45186</v>
      </c>
      <c r="D12" s="118">
        <v>45186</v>
      </c>
      <c r="E12" s="66" t="s">
        <v>25</v>
      </c>
      <c r="F12" s="69" t="s">
        <v>26</v>
      </c>
      <c r="G12" s="119">
        <v>6486</v>
      </c>
      <c r="H12" s="118">
        <v>6486</v>
      </c>
    </row>
    <row r="13" spans="1:8" ht="15.75">
      <c r="A13" s="66" t="s">
        <v>27</v>
      </c>
      <c r="B13" s="68" t="s">
        <v>28</v>
      </c>
      <c r="C13" s="119">
        <v>97583</v>
      </c>
      <c r="D13" s="118">
        <v>97920</v>
      </c>
      <c r="E13" s="66" t="s">
        <v>525</v>
      </c>
      <c r="F13" s="69" t="s">
        <v>29</v>
      </c>
      <c r="G13" s="119"/>
      <c r="H13" s="118">
        <v>6486</v>
      </c>
    </row>
    <row r="14" spans="1:8" ht="15.75">
      <c r="A14" s="66" t="s">
        <v>30</v>
      </c>
      <c r="B14" s="68" t="s">
        <v>31</v>
      </c>
      <c r="C14" s="119">
        <v>40079</v>
      </c>
      <c r="D14" s="118">
        <v>40476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92</v>
      </c>
      <c r="D16" s="118">
        <v>103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10301</v>
      </c>
      <c r="D17" s="118">
        <v>10284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13153</v>
      </c>
      <c r="D18" s="118">
        <v>13318</v>
      </c>
      <c r="E18" s="249" t="s">
        <v>47</v>
      </c>
      <c r="F18" s="248" t="s">
        <v>48</v>
      </c>
      <c r="G18" s="347">
        <f>G12+G15+G16+G17</f>
        <v>6486</v>
      </c>
      <c r="H18" s="348">
        <f>H12+H15+H16+H17</f>
        <v>6486</v>
      </c>
    </row>
    <row r="19" spans="1:8" ht="15.75">
      <c r="A19" s="66" t="s">
        <v>49</v>
      </c>
      <c r="B19" s="68" t="s">
        <v>50</v>
      </c>
      <c r="C19" s="119">
        <f>921+199</f>
        <v>1120</v>
      </c>
      <c r="D19" s="118">
        <f>740+199</f>
        <v>939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207514</v>
      </c>
      <c r="D20" s="336">
        <f>SUM(D12:D19)</f>
        <v>208226</v>
      </c>
      <c r="E20" s="66" t="s">
        <v>54</v>
      </c>
      <c r="F20" s="69" t="s">
        <v>55</v>
      </c>
      <c r="G20" s="119">
        <v>156816</v>
      </c>
      <c r="H20" s="118">
        <v>156816</v>
      </c>
    </row>
    <row r="21" spans="1:8" ht="15.75">
      <c r="A21" s="76" t="s">
        <v>56</v>
      </c>
      <c r="B21" s="72" t="s">
        <v>57</v>
      </c>
      <c r="C21" s="244">
        <v>43004</v>
      </c>
      <c r="D21" s="245">
        <v>43004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8410</v>
      </c>
      <c r="H22" s="352">
        <f>SUM(H23:H25)</f>
        <v>8410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f>6866+4143</f>
        <v>11009</v>
      </c>
      <c r="D24" s="118">
        <v>10838</v>
      </c>
      <c r="E24" s="124" t="s">
        <v>69</v>
      </c>
      <c r="F24" s="69" t="s">
        <v>70</v>
      </c>
      <c r="G24" s="119">
        <v>2105</v>
      </c>
      <c r="H24" s="118">
        <v>2105</v>
      </c>
      <c r="M24" s="74"/>
    </row>
    <row r="25" spans="1:8" ht="15.75">
      <c r="A25" s="66" t="s">
        <v>71</v>
      </c>
      <c r="B25" s="68" t="s">
        <v>72</v>
      </c>
      <c r="C25" s="119">
        <v>39</v>
      </c>
      <c r="D25" s="118">
        <v>28</v>
      </c>
      <c r="E25" s="66" t="s">
        <v>73</v>
      </c>
      <c r="F25" s="69" t="s">
        <v>74</v>
      </c>
      <c r="G25" s="119">
        <v>6305</v>
      </c>
      <c r="H25" s="118">
        <f>948+367+4990</f>
        <v>6305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165226</v>
      </c>
      <c r="H26" s="336">
        <f>H20+H21+H22</f>
        <v>165226</v>
      </c>
      <c r="M26" s="74"/>
    </row>
    <row r="27" spans="1:8" ht="15.75">
      <c r="A27" s="66" t="s">
        <v>79</v>
      </c>
      <c r="B27" s="68" t="s">
        <v>80</v>
      </c>
      <c r="C27" s="119">
        <v>8283</v>
      </c>
      <c r="D27" s="118">
        <v>8300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19331</v>
      </c>
      <c r="D28" s="336">
        <f>SUM(D24:D27)</f>
        <v>19166</v>
      </c>
      <c r="E28" s="124" t="s">
        <v>84</v>
      </c>
      <c r="F28" s="69" t="s">
        <v>85</v>
      </c>
      <c r="G28" s="333">
        <f>SUM(G29:G31)</f>
        <v>16176</v>
      </c>
      <c r="H28" s="334">
        <f>SUM(H29:H31)</f>
        <v>15079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16176</v>
      </c>
      <c r="H29" s="118">
        <v>15079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36994</v>
      </c>
      <c r="D31" s="118">
        <v>36994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-'2-Отчет за доходите'!G44</f>
        <v>-1558</v>
      </c>
      <c r="H32" s="118">
        <v>1097</v>
      </c>
      <c r="M32" s="74"/>
    </row>
    <row r="33" spans="1:8" ht="15.75">
      <c r="A33" s="250" t="s">
        <v>99</v>
      </c>
      <c r="B33" s="73" t="s">
        <v>100</v>
      </c>
      <c r="C33" s="335">
        <f>C31+C32</f>
        <v>36994</v>
      </c>
      <c r="D33" s="336">
        <f>D31+D32</f>
        <v>36994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14618</v>
      </c>
      <c r="H34" s="336">
        <f>H28+H32+H33</f>
        <v>16176</v>
      </c>
    </row>
    <row r="35" spans="1:8" ht="15.75">
      <c r="A35" s="66" t="s">
        <v>106</v>
      </c>
      <c r="B35" s="70" t="s">
        <v>107</v>
      </c>
      <c r="C35" s="333">
        <f>SUM(C36:C39)</f>
        <v>1007</v>
      </c>
      <c r="D35" s="334">
        <f>SUM(D36:D39)</f>
        <v>1325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186330</v>
      </c>
      <c r="H37" s="338">
        <f>H26+H18+H34</f>
        <v>187888</v>
      </c>
    </row>
    <row r="38" spans="1:13" ht="15.75">
      <c r="A38" s="66" t="s">
        <v>113</v>
      </c>
      <c r="B38" s="68" t="s">
        <v>114</v>
      </c>
      <c r="C38" s="119">
        <v>1007</v>
      </c>
      <c r="D38" s="118">
        <v>1325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33226</v>
      </c>
      <c r="H40" s="321">
        <v>34530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3197</v>
      </c>
      <c r="D45" s="118">
        <v>2230</v>
      </c>
      <c r="E45" s="128" t="s">
        <v>135</v>
      </c>
      <c r="F45" s="69" t="s">
        <v>136</v>
      </c>
      <c r="G45" s="119">
        <v>103830</v>
      </c>
      <c r="H45" s="118">
        <v>106025</v>
      </c>
    </row>
    <row r="46" spans="1:13" ht="15.75">
      <c r="A46" s="241" t="s">
        <v>137</v>
      </c>
      <c r="B46" s="72" t="s">
        <v>138</v>
      </c>
      <c r="C46" s="335">
        <f>C35+C40+C45</f>
        <v>4204</v>
      </c>
      <c r="D46" s="336">
        <f>D35+D40+D45</f>
        <v>3555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22595</v>
      </c>
      <c r="D48" s="118">
        <v>21781</v>
      </c>
      <c r="E48" s="123" t="s">
        <v>146</v>
      </c>
      <c r="F48" s="69" t="s">
        <v>147</v>
      </c>
      <c r="G48" s="119">
        <v>27918</v>
      </c>
      <c r="H48" s="118">
        <v>27934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1472+500+235</f>
        <v>2207</v>
      </c>
      <c r="H49" s="118">
        <f>285+337+1471</f>
        <v>2093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133955</v>
      </c>
      <c r="H50" s="334">
        <f>SUM(H44:H49)</f>
        <v>136052</v>
      </c>
    </row>
    <row r="51" spans="1:8" ht="15.75">
      <c r="A51" s="66" t="s">
        <v>79</v>
      </c>
      <c r="B51" s="68" t="s">
        <v>155</v>
      </c>
      <c r="C51" s="119">
        <v>325</v>
      </c>
      <c r="D51" s="118">
        <v>1059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22920</v>
      </c>
      <c r="D52" s="336">
        <f>SUM(D48:D51)</f>
        <v>22840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3436</v>
      </c>
      <c r="H54" s="118">
        <v>3436</v>
      </c>
    </row>
    <row r="55" spans="1:8" ht="15.75">
      <c r="A55" s="76" t="s">
        <v>166</v>
      </c>
      <c r="B55" s="72" t="s">
        <v>167</v>
      </c>
      <c r="C55" s="246">
        <v>3338</v>
      </c>
      <c r="D55" s="247">
        <v>3359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337305</v>
      </c>
      <c r="D56" s="340">
        <f>D20+D21+D22+D28+D33+D46+D52+D54+D55</f>
        <v>337144</v>
      </c>
      <c r="E56" s="76" t="s">
        <v>529</v>
      </c>
      <c r="F56" s="75" t="s">
        <v>172</v>
      </c>
      <c r="G56" s="337">
        <f>G50+G52+G53+G54+G55</f>
        <v>137391</v>
      </c>
      <c r="H56" s="338">
        <f>H50+H52+H53+H54+H55</f>
        <v>139488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1093</v>
      </c>
      <c r="D59" s="118">
        <v>1064</v>
      </c>
      <c r="E59" s="123" t="s">
        <v>180</v>
      </c>
      <c r="F59" s="254" t="s">
        <v>181</v>
      </c>
      <c r="G59" s="119">
        <v>29560</v>
      </c>
      <c r="H59" s="118">
        <v>28927</v>
      </c>
    </row>
    <row r="60" spans="1:13" ht="15.75">
      <c r="A60" s="66" t="s">
        <v>178</v>
      </c>
      <c r="B60" s="68" t="s">
        <v>179</v>
      </c>
      <c r="C60" s="119">
        <v>6167</v>
      </c>
      <c r="D60" s="118">
        <f>6150+20</f>
        <v>6170</v>
      </c>
      <c r="E60" s="66" t="s">
        <v>184</v>
      </c>
      <c r="F60" s="69" t="s">
        <v>185</v>
      </c>
      <c r="G60" s="119">
        <v>5420</v>
      </c>
      <c r="H60" s="118">
        <v>5064</v>
      </c>
      <c r="M60" s="74"/>
    </row>
    <row r="61" spans="1:8" ht="15.75">
      <c r="A61" s="66" t="s">
        <v>182</v>
      </c>
      <c r="B61" s="68" t="s">
        <v>183</v>
      </c>
      <c r="C61" s="119">
        <f>302-39</f>
        <v>263</v>
      </c>
      <c r="D61" s="118">
        <f>333-39</f>
        <v>294</v>
      </c>
      <c r="E61" s="122" t="s">
        <v>188</v>
      </c>
      <c r="F61" s="69" t="s">
        <v>189</v>
      </c>
      <c r="G61" s="333">
        <f>SUM(G62:G68)</f>
        <v>56098</v>
      </c>
      <c r="H61" s="334">
        <f>SUM(H62:H68)</f>
        <v>55318</v>
      </c>
    </row>
    <row r="62" spans="1:13" ht="15.75">
      <c r="A62" s="66" t="s">
        <v>186</v>
      </c>
      <c r="B62" s="70" t="s">
        <v>187</v>
      </c>
      <c r="C62" s="119">
        <v>8619</v>
      </c>
      <c r="D62" s="118">
        <v>7991</v>
      </c>
      <c r="E62" s="122" t="s">
        <v>192</v>
      </c>
      <c r="F62" s="69" t="s">
        <v>193</v>
      </c>
      <c r="G62" s="119">
        <v>118</v>
      </c>
      <c r="H62" s="118">
        <v>78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f>17446+9543</f>
        <v>26989</v>
      </c>
      <c r="H63" s="118">
        <v>28051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25532</v>
      </c>
      <c r="H64" s="118">
        <v>23444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16142</v>
      </c>
      <c r="D65" s="336">
        <f>SUM(D59:D64)</f>
        <v>15519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3128</v>
      </c>
      <c r="H66" s="118">
        <v>3414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>
        <v>8220</v>
      </c>
      <c r="D68" s="118">
        <f>287+9166</f>
        <v>9453</v>
      </c>
      <c r="E68" s="66" t="s">
        <v>212</v>
      </c>
      <c r="F68" s="69" t="s">
        <v>213</v>
      </c>
      <c r="G68" s="119">
        <v>331</v>
      </c>
      <c r="H68" s="118">
        <v>331</v>
      </c>
    </row>
    <row r="69" spans="1:8" ht="15.75">
      <c r="A69" s="66" t="s">
        <v>210</v>
      </c>
      <c r="B69" s="68" t="s">
        <v>211</v>
      </c>
      <c r="C69" s="119">
        <v>17532</v>
      </c>
      <c r="D69" s="118">
        <f>20044+4818-6574-287</f>
        <v>18001</v>
      </c>
      <c r="E69" s="123" t="s">
        <v>79</v>
      </c>
      <c r="F69" s="69" t="s">
        <v>216</v>
      </c>
      <c r="G69" s="119">
        <v>1064</v>
      </c>
      <c r="H69" s="118">
        <v>914</v>
      </c>
    </row>
    <row r="70" spans="1:8" ht="15.75">
      <c r="A70" s="66" t="s">
        <v>214</v>
      </c>
      <c r="B70" s="68" t="s">
        <v>215</v>
      </c>
      <c r="C70" s="119">
        <f>1058+6759</f>
        <v>7817</v>
      </c>
      <c r="D70" s="118">
        <v>6796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13395</v>
      </c>
      <c r="D71" s="118">
        <f>25433-9166</f>
        <v>16267</v>
      </c>
      <c r="E71" s="242" t="s">
        <v>47</v>
      </c>
      <c r="F71" s="71" t="s">
        <v>223</v>
      </c>
      <c r="G71" s="335">
        <f>G59+G60+G61+G69+G70</f>
        <v>92142</v>
      </c>
      <c r="H71" s="336">
        <f>H59+H60+H61+H69+H70</f>
        <v>90223</v>
      </c>
    </row>
    <row r="72" spans="1:8" ht="15.75">
      <c r="A72" s="66" t="s">
        <v>221</v>
      </c>
      <c r="B72" s="68" t="s">
        <v>222</v>
      </c>
      <c r="C72" s="119">
        <v>383</v>
      </c>
      <c r="D72" s="118">
        <v>382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158</v>
      </c>
      <c r="D73" s="118">
        <f>318+5</f>
        <v>323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689+2259</f>
        <v>2948</v>
      </c>
      <c r="D75" s="118">
        <f>1390+1052+280-382</f>
        <v>2340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50453</v>
      </c>
      <c r="D76" s="336">
        <f>SUM(D68:D75)</f>
        <v>53562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34229</v>
      </c>
      <c r="D79" s="334">
        <f>SUM(D80:D82)</f>
        <v>33304</v>
      </c>
      <c r="E79" s="127" t="s">
        <v>528</v>
      </c>
      <c r="F79" s="75" t="s">
        <v>241</v>
      </c>
      <c r="G79" s="337">
        <f>G71+G73+G75+G77</f>
        <v>92142</v>
      </c>
      <c r="H79" s="338">
        <f>H71+H73+H75+H77</f>
        <v>90223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34229</v>
      </c>
      <c r="D82" s="118">
        <v>33304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34229</v>
      </c>
      <c r="D85" s="336">
        <f>D84+D83+D79</f>
        <v>33304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10960</v>
      </c>
      <c r="D89" s="118">
        <v>12600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10960</v>
      </c>
      <c r="D92" s="336">
        <f>SUM(D88:D91)</f>
        <v>12600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111784</v>
      </c>
      <c r="D94" s="340">
        <f>D65+D76+D85+D92+D93</f>
        <v>114985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449089</v>
      </c>
      <c r="D95" s="342">
        <f>D94+D56</f>
        <v>452129</v>
      </c>
      <c r="E95" s="150" t="s">
        <v>605</v>
      </c>
      <c r="F95" s="257" t="s">
        <v>268</v>
      </c>
      <c r="G95" s="341">
        <f>G37+G40+G56+G79</f>
        <v>449089</v>
      </c>
      <c r="H95" s="342">
        <f>H37+H40+H56+H79</f>
        <v>452129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45435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Ирина Р. Маркова-Гюрова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 ВАРНА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13249584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1420</v>
      </c>
      <c r="D12" s="238">
        <v>1467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4423</v>
      </c>
      <c r="D13" s="238">
        <v>4081</v>
      </c>
      <c r="E13" s="116" t="s">
        <v>281</v>
      </c>
      <c r="F13" s="161" t="s">
        <v>282</v>
      </c>
      <c r="G13" s="237">
        <v>1388</v>
      </c>
      <c r="H13" s="238">
        <v>1263</v>
      </c>
    </row>
    <row r="14" spans="1:8" ht="15.75">
      <c r="A14" s="116" t="s">
        <v>283</v>
      </c>
      <c r="B14" s="112" t="s">
        <v>284</v>
      </c>
      <c r="C14" s="237">
        <v>1579</v>
      </c>
      <c r="D14" s="238">
        <v>1568</v>
      </c>
      <c r="E14" s="166" t="s">
        <v>285</v>
      </c>
      <c r="F14" s="161" t="s">
        <v>286</v>
      </c>
      <c r="G14" s="237">
        <f>13346-1388</f>
        <v>11958</v>
      </c>
      <c r="H14" s="238">
        <v>10071</v>
      </c>
    </row>
    <row r="15" spans="1:8" ht="15.75">
      <c r="A15" s="116" t="s">
        <v>287</v>
      </c>
      <c r="B15" s="112" t="s">
        <v>288</v>
      </c>
      <c r="C15" s="237">
        <f>6202-871</f>
        <v>5331</v>
      </c>
      <c r="D15" s="238">
        <f>5387-763</f>
        <v>4624</v>
      </c>
      <c r="E15" s="166" t="s">
        <v>79</v>
      </c>
      <c r="F15" s="161" t="s">
        <v>289</v>
      </c>
      <c r="G15" s="237">
        <f>126+1+11</f>
        <v>138</v>
      </c>
      <c r="H15" s="238">
        <f>324+15</f>
        <v>339</v>
      </c>
    </row>
    <row r="16" spans="1:8" ht="15.75">
      <c r="A16" s="116" t="s">
        <v>290</v>
      </c>
      <c r="B16" s="112" t="s">
        <v>291</v>
      </c>
      <c r="C16" s="237">
        <v>871</v>
      </c>
      <c r="D16" s="238">
        <v>763</v>
      </c>
      <c r="E16" s="157" t="s">
        <v>52</v>
      </c>
      <c r="F16" s="185" t="s">
        <v>292</v>
      </c>
      <c r="G16" s="366">
        <f>SUM(G12:G15)</f>
        <v>13484</v>
      </c>
      <c r="H16" s="367">
        <f>SUM(H12:H15)</f>
        <v>11673</v>
      </c>
    </row>
    <row r="17" spans="1:8" ht="31.5">
      <c r="A17" s="116" t="s">
        <v>293</v>
      </c>
      <c r="B17" s="112" t="s">
        <v>294</v>
      </c>
      <c r="C17" s="237">
        <v>639</v>
      </c>
      <c r="D17" s="238">
        <v>677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>
        <f>+G19</f>
        <v>0</v>
      </c>
      <c r="H18" s="378">
        <f>+H19</f>
        <v>0</v>
      </c>
    </row>
    <row r="19" spans="1:8" ht="15.75">
      <c r="A19" s="116" t="s">
        <v>299</v>
      </c>
      <c r="B19" s="112" t="s">
        <v>300</v>
      </c>
      <c r="C19" s="237">
        <v>309</v>
      </c>
      <c r="D19" s="238">
        <v>162</v>
      </c>
      <c r="E19" s="116" t="s">
        <v>301</v>
      </c>
      <c r="F19" s="158" t="s">
        <v>302</v>
      </c>
      <c r="G19" s="237"/>
      <c r="H19" s="238">
        <v>0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14572</v>
      </c>
      <c r="D22" s="367">
        <f>SUM(D12:D18)+D19</f>
        <v>13342</v>
      </c>
      <c r="E22" s="116" t="s">
        <v>309</v>
      </c>
      <c r="F22" s="158" t="s">
        <v>310</v>
      </c>
      <c r="G22" s="237">
        <v>313</v>
      </c>
      <c r="H22" s="238">
        <v>285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102</v>
      </c>
      <c r="H24" s="238">
        <v>1247</v>
      </c>
    </row>
    <row r="25" spans="1:8" ht="31.5">
      <c r="A25" s="116" t="s">
        <v>316</v>
      </c>
      <c r="B25" s="158" t="s">
        <v>317</v>
      </c>
      <c r="C25" s="237">
        <v>1892</v>
      </c>
      <c r="D25" s="238">
        <v>1476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318</v>
      </c>
      <c r="D26" s="238">
        <v>289</v>
      </c>
      <c r="E26" s="116" t="s">
        <v>322</v>
      </c>
      <c r="F26" s="158" t="s">
        <v>323</v>
      </c>
      <c r="G26" s="237"/>
      <c r="H26" s="238">
        <v>23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415</v>
      </c>
      <c r="H27" s="367">
        <f>SUM(H22:H26)</f>
        <v>1555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2210</v>
      </c>
      <c r="D29" s="367">
        <f>SUM(D25:D28)</f>
        <v>1765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16782</v>
      </c>
      <c r="D31" s="373">
        <f>D29+D22</f>
        <v>15107</v>
      </c>
      <c r="E31" s="172" t="s">
        <v>521</v>
      </c>
      <c r="F31" s="187" t="s">
        <v>331</v>
      </c>
      <c r="G31" s="174">
        <f>G16+G18+G27</f>
        <v>13899</v>
      </c>
      <c r="H31" s="175">
        <f>H16+H18+H27</f>
        <v>13228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2883</v>
      </c>
      <c r="H33" s="367">
        <f>IF((D31-H31)&gt;0,D31-H31,0)</f>
        <v>1879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16782</v>
      </c>
      <c r="D36" s="375">
        <f>D31-D34+D35</f>
        <v>15107</v>
      </c>
      <c r="E36" s="183" t="s">
        <v>346</v>
      </c>
      <c r="F36" s="177" t="s">
        <v>347</v>
      </c>
      <c r="G36" s="188">
        <f>G35-G34+G31</f>
        <v>13899</v>
      </c>
      <c r="H36" s="189">
        <f>H35-H34+H31</f>
        <v>13228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2883</v>
      </c>
      <c r="H37" s="175">
        <f>IF((D36-H36)&gt;0,D36-H36,0)</f>
        <v>1879</v>
      </c>
    </row>
    <row r="38" spans="1:8" ht="15.75">
      <c r="A38" s="155" t="s">
        <v>352</v>
      </c>
      <c r="B38" s="159" t="s">
        <v>353</v>
      </c>
      <c r="C38" s="366">
        <f>C39+C40+C41</f>
        <v>-21</v>
      </c>
      <c r="D38" s="367">
        <f>D39+D40+D41</f>
        <v>-127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-21</v>
      </c>
      <c r="D40" s="238">
        <v>-127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2862</v>
      </c>
      <c r="H42" s="165">
        <f>IF(H37&gt;0,IF(D38+H37&lt;0,0,D38+H37),IF(D37-D38&lt;0,D38-D37,0))</f>
        <v>1752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1304</v>
      </c>
      <c r="H43" s="376">
        <v>1351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1558</v>
      </c>
      <c r="H44" s="189">
        <f>IF(D42=0,IF(H42-H43&gt;0,H42-H43+D43,0),IF(D42-D43&lt;0,D43-D42+H43,0))</f>
        <v>401</v>
      </c>
    </row>
    <row r="45" spans="1:8" ht="16.5" thickBot="1">
      <c r="A45" s="191" t="s">
        <v>371</v>
      </c>
      <c r="B45" s="192" t="s">
        <v>372</v>
      </c>
      <c r="C45" s="368">
        <f>C36+C38+C42</f>
        <v>16761</v>
      </c>
      <c r="D45" s="369">
        <f>D36+D38+D42</f>
        <v>14980</v>
      </c>
      <c r="E45" s="191" t="s">
        <v>373</v>
      </c>
      <c r="F45" s="193" t="s">
        <v>374</v>
      </c>
      <c r="G45" s="368">
        <f>G42+G36</f>
        <v>16761</v>
      </c>
      <c r="H45" s="369">
        <f>H42+H36</f>
        <v>14980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45435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Ирина Р. Маркова-Гюрова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3" sqref="C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 ВАРНА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13249584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20264</v>
      </c>
      <c r="D11" s="118">
        <v>20709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-10739</v>
      </c>
      <c r="D12" s="118">
        <v>-11336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-6270</v>
      </c>
      <c r="D14" s="118">
        <v>-5317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-1182</v>
      </c>
      <c r="D15" s="118">
        <v>-397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-860</v>
      </c>
      <c r="D20" s="118">
        <v>70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1213</v>
      </c>
      <c r="D21" s="397">
        <f>SUM(D11:D20)</f>
        <v>3729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-308-189</f>
        <v>-497</v>
      </c>
      <c r="D23" s="118">
        <v>-1466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-9653</v>
      </c>
      <c r="D25" s="118">
        <v>-78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10577</v>
      </c>
      <c r="D26" s="118">
        <v>570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121</v>
      </c>
      <c r="D27" s="118">
        <v>211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-689</v>
      </c>
      <c r="D28" s="118">
        <v>-388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1662</v>
      </c>
      <c r="D29" s="118">
        <v>1793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-84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1437</v>
      </c>
      <c r="D33" s="397">
        <f>SUM(D23:D32)</f>
        <v>642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28074</v>
      </c>
      <c r="D37" s="118">
        <v>10416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-28855</v>
      </c>
      <c r="D38" s="118">
        <v>-12851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-1469</v>
      </c>
      <c r="D39" s="118">
        <v>-201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-2006</v>
      </c>
      <c r="D40" s="118">
        <v>-1168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f>-32-2</f>
        <v>-34</v>
      </c>
      <c r="D42" s="118">
        <v>-46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-4290</v>
      </c>
      <c r="D43" s="399">
        <f>SUM(D35:D42)</f>
        <v>-3850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-1640</v>
      </c>
      <c r="D44" s="228">
        <f>D43+D33+D21</f>
        <v>521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12600</v>
      </c>
      <c r="D45" s="230">
        <v>12951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10960</v>
      </c>
      <c r="D46" s="232">
        <f>D45+D44</f>
        <v>13472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45435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Ирина Р. Маркова-Гюрова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34" sqref="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 ВАРНА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13249584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6486</v>
      </c>
      <c r="D13" s="322">
        <f>'1-Баланс'!H20</f>
        <v>156816</v>
      </c>
      <c r="E13" s="322">
        <f>'1-Баланс'!H21</f>
        <v>0</v>
      </c>
      <c r="F13" s="322">
        <f>'1-Баланс'!H23</f>
        <v>0</v>
      </c>
      <c r="G13" s="322">
        <f>'1-Баланс'!H24</f>
        <v>2105</v>
      </c>
      <c r="H13" s="323">
        <v>6305</v>
      </c>
      <c r="I13" s="322">
        <f>'1-Баланс'!H29+'1-Баланс'!H32</f>
        <v>16176</v>
      </c>
      <c r="J13" s="322">
        <f>'1-Баланс'!H30+'1-Баланс'!H33</f>
        <v>0</v>
      </c>
      <c r="K13" s="323"/>
      <c r="L13" s="322">
        <f>SUM(C13:K13)</f>
        <v>187888</v>
      </c>
      <c r="M13" s="324">
        <f>'1-Баланс'!H40</f>
        <v>34530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6486</v>
      </c>
      <c r="D17" s="391">
        <f aca="true" t="shared" si="2" ref="D17:M17">D13+D14</f>
        <v>156816</v>
      </c>
      <c r="E17" s="391">
        <f t="shared" si="2"/>
        <v>0</v>
      </c>
      <c r="F17" s="391">
        <f t="shared" si="2"/>
        <v>0</v>
      </c>
      <c r="G17" s="391">
        <f t="shared" si="2"/>
        <v>2105</v>
      </c>
      <c r="H17" s="391">
        <f t="shared" si="2"/>
        <v>6305</v>
      </c>
      <c r="I17" s="391">
        <f t="shared" si="2"/>
        <v>16176</v>
      </c>
      <c r="J17" s="391">
        <f t="shared" si="2"/>
        <v>0</v>
      </c>
      <c r="K17" s="391">
        <f t="shared" si="2"/>
        <v>0</v>
      </c>
      <c r="L17" s="322">
        <f t="shared" si="1"/>
        <v>187888</v>
      </c>
      <c r="M17" s="392">
        <f t="shared" si="2"/>
        <v>34530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-1558</v>
      </c>
      <c r="J18" s="322">
        <f>+'1-Баланс'!G33</f>
        <v>0</v>
      </c>
      <c r="K18" s="323"/>
      <c r="L18" s="322">
        <f t="shared" si="1"/>
        <v>-1558</v>
      </c>
      <c r="M18" s="376">
        <f>-'2-Отчет за доходите'!G43</f>
        <v>-1304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6486</v>
      </c>
      <c r="D31" s="391">
        <f aca="true" t="shared" si="6" ref="D31:M31">D19+D22+D23+D26+D30+D29+D17+D18</f>
        <v>156816</v>
      </c>
      <c r="E31" s="391">
        <f t="shared" si="6"/>
        <v>0</v>
      </c>
      <c r="F31" s="391">
        <f t="shared" si="6"/>
        <v>0</v>
      </c>
      <c r="G31" s="391">
        <f t="shared" si="6"/>
        <v>2105</v>
      </c>
      <c r="H31" s="391">
        <f t="shared" si="6"/>
        <v>6305</v>
      </c>
      <c r="I31" s="391">
        <f t="shared" si="6"/>
        <v>14618</v>
      </c>
      <c r="J31" s="391">
        <f t="shared" si="6"/>
        <v>0</v>
      </c>
      <c r="K31" s="391">
        <f t="shared" si="6"/>
        <v>0</v>
      </c>
      <c r="L31" s="322">
        <f t="shared" si="1"/>
        <v>186330</v>
      </c>
      <c r="M31" s="392">
        <f t="shared" si="6"/>
        <v>33226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6486</v>
      </c>
      <c r="D34" s="325">
        <f t="shared" si="7"/>
        <v>156816</v>
      </c>
      <c r="E34" s="325">
        <f t="shared" si="7"/>
        <v>0</v>
      </c>
      <c r="F34" s="325">
        <f t="shared" si="7"/>
        <v>0</v>
      </c>
      <c r="G34" s="325">
        <f t="shared" si="7"/>
        <v>2105</v>
      </c>
      <c r="H34" s="325">
        <f t="shared" si="7"/>
        <v>6305</v>
      </c>
      <c r="I34" s="325">
        <f t="shared" si="7"/>
        <v>14618</v>
      </c>
      <c r="J34" s="325">
        <f t="shared" si="7"/>
        <v>0</v>
      </c>
      <c r="K34" s="325">
        <f t="shared" si="7"/>
        <v>0</v>
      </c>
      <c r="L34" s="389">
        <f t="shared" si="1"/>
        <v>186330</v>
      </c>
      <c r="M34" s="326">
        <f>M31+M32+M33</f>
        <v>33226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45435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Ирина Р. Маркова-Гюрова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449089</v>
      </c>
      <c r="D6" s="413">
        <f aca="true" t="shared" si="0" ref="D6:D15">C6-E6</f>
        <v>0</v>
      </c>
      <c r="E6" s="412">
        <f>'1-Баланс'!G95</f>
        <v>449089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186330</v>
      </c>
      <c r="D7" s="413">
        <f t="shared" si="0"/>
        <v>179844</v>
      </c>
      <c r="E7" s="412">
        <f>'1-Баланс'!G18</f>
        <v>6486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1558</v>
      </c>
      <c r="D8" s="413">
        <f t="shared" si="0"/>
        <v>3116</v>
      </c>
      <c r="E8" s="412">
        <f>ABS('2-Отчет за доходите'!C44)-ABS('2-Отчет за доходите'!G44)</f>
        <v>-1558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12600</v>
      </c>
      <c r="D9" s="413">
        <f t="shared" si="0"/>
        <v>0</v>
      </c>
      <c r="E9" s="412">
        <f>'3-Отчет за паричния поток'!C45</f>
        <v>12600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10960</v>
      </c>
      <c r="D10" s="413">
        <f t="shared" si="0"/>
        <v>0</v>
      </c>
      <c r="E10" s="412">
        <f>'3-Отчет за паричния поток'!C46</f>
        <v>10960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186330</v>
      </c>
      <c r="D11" s="413">
        <f t="shared" si="0"/>
        <v>0</v>
      </c>
      <c r="E11" s="412">
        <f>'4-Отчет за собствения капитал'!L34</f>
        <v>186330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1007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0.11554434885790567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0.00836150915043203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0.006787695015531536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0.003469245517035599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0.8282087951376474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1.2131709752338782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1.0379848494714679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0.49042781793319007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0.11894684291636821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0.04714833683577455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0.03002522885218743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0.42441176198022373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1.2318628240218965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0.5111080431718434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1892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0.010154027800139537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0.24973019641700842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66.12878133102852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 ВАРНА АД</v>
      </c>
      <c r="B3" s="81" t="str">
        <f aca="true" t="shared" si="1" ref="B3:B34">pdeBulstat</f>
        <v>13249584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45186</v>
      </c>
    </row>
    <row r="4" spans="1:8" ht="15.75">
      <c r="A4" s="81" t="str">
        <f t="shared" si="0"/>
        <v>ХОЛДИНГ ВАРНА АД</v>
      </c>
      <c r="B4" s="81" t="str">
        <f t="shared" si="1"/>
        <v>13249584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97583</v>
      </c>
    </row>
    <row r="5" spans="1:8" ht="15.75">
      <c r="A5" s="81" t="str">
        <f t="shared" si="0"/>
        <v>ХОЛДИНГ ВАРНА АД</v>
      </c>
      <c r="B5" s="81" t="str">
        <f t="shared" si="1"/>
        <v>13249584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40079</v>
      </c>
    </row>
    <row r="6" spans="1:8" ht="15.75">
      <c r="A6" s="81" t="str">
        <f t="shared" si="0"/>
        <v>ХОЛДИНГ ВАРНА АД</v>
      </c>
      <c r="B6" s="81" t="str">
        <f t="shared" si="1"/>
        <v>13249584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ХОЛДИНГ ВАРНА АД</v>
      </c>
      <c r="B7" s="81" t="str">
        <f t="shared" si="1"/>
        <v>13249584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92</v>
      </c>
    </row>
    <row r="8" spans="1:8" ht="15.75">
      <c r="A8" s="81" t="str">
        <f t="shared" si="0"/>
        <v>ХОЛДИНГ ВАРНА АД</v>
      </c>
      <c r="B8" s="81" t="str">
        <f t="shared" si="1"/>
        <v>13249584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10301</v>
      </c>
    </row>
    <row r="9" spans="1:8" ht="15.75">
      <c r="A9" s="81" t="str">
        <f t="shared" si="0"/>
        <v>ХОЛДИНГ ВАРНА АД</v>
      </c>
      <c r="B9" s="81" t="str">
        <f t="shared" si="1"/>
        <v>13249584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13153</v>
      </c>
    </row>
    <row r="10" spans="1:8" ht="15.75">
      <c r="A10" s="81" t="str">
        <f t="shared" si="0"/>
        <v>ХОЛДИНГ ВАРНА АД</v>
      </c>
      <c r="B10" s="81" t="str">
        <f t="shared" si="1"/>
        <v>13249584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1120</v>
      </c>
    </row>
    <row r="11" spans="1:8" ht="15.75">
      <c r="A11" s="81" t="str">
        <f t="shared" si="0"/>
        <v>ХОЛДИНГ ВАРНА АД</v>
      </c>
      <c r="B11" s="81" t="str">
        <f t="shared" si="1"/>
        <v>13249584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207514</v>
      </c>
    </row>
    <row r="12" spans="1:8" ht="15.75">
      <c r="A12" s="81" t="str">
        <f t="shared" si="0"/>
        <v>ХОЛДИНГ ВАРНА АД</v>
      </c>
      <c r="B12" s="81" t="str">
        <f t="shared" si="1"/>
        <v>13249584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43004</v>
      </c>
    </row>
    <row r="13" spans="1:8" ht="15.75">
      <c r="A13" s="81" t="str">
        <f t="shared" si="0"/>
        <v>ХОЛДИНГ ВАРНА АД</v>
      </c>
      <c r="B13" s="81" t="str">
        <f t="shared" si="1"/>
        <v>13249584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 ВАРНА АД</v>
      </c>
      <c r="B14" s="81" t="str">
        <f t="shared" si="1"/>
        <v>13249584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11009</v>
      </c>
    </row>
    <row r="15" spans="1:8" ht="15.75">
      <c r="A15" s="81" t="str">
        <f t="shared" si="0"/>
        <v>ХОЛДИНГ ВАРНА АД</v>
      </c>
      <c r="B15" s="81" t="str">
        <f t="shared" si="1"/>
        <v>13249584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39</v>
      </c>
    </row>
    <row r="16" spans="1:8" ht="15.75">
      <c r="A16" s="81" t="str">
        <f t="shared" si="0"/>
        <v>ХОЛДИНГ ВАРНА АД</v>
      </c>
      <c r="B16" s="81" t="str">
        <f t="shared" si="1"/>
        <v>13249584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 ВАРНА АД</v>
      </c>
      <c r="B17" s="81" t="str">
        <f t="shared" si="1"/>
        <v>13249584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8283</v>
      </c>
    </row>
    <row r="18" spans="1:8" ht="15.75">
      <c r="A18" s="81" t="str">
        <f t="shared" si="0"/>
        <v>ХОЛДИНГ ВАРНА АД</v>
      </c>
      <c r="B18" s="81" t="str">
        <f t="shared" si="1"/>
        <v>13249584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19331</v>
      </c>
    </row>
    <row r="19" spans="1:8" ht="15.75">
      <c r="A19" s="81" t="str">
        <f t="shared" si="0"/>
        <v>ХОЛДИНГ ВАРНА АД</v>
      </c>
      <c r="B19" s="81" t="str">
        <f t="shared" si="1"/>
        <v>13249584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36994</v>
      </c>
    </row>
    <row r="20" spans="1:8" ht="15.75">
      <c r="A20" s="81" t="str">
        <f t="shared" si="0"/>
        <v>ХОЛДИНГ ВАРНА АД</v>
      </c>
      <c r="B20" s="81" t="str">
        <f t="shared" si="1"/>
        <v>13249584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ХОЛДИНГ ВАРНА АД</v>
      </c>
      <c r="B21" s="81" t="str">
        <f t="shared" si="1"/>
        <v>13249584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36994</v>
      </c>
    </row>
    <row r="22" spans="1:8" ht="15.75">
      <c r="A22" s="81" t="str">
        <f t="shared" si="0"/>
        <v>ХОЛДИНГ ВАРНА АД</v>
      </c>
      <c r="B22" s="81" t="str">
        <f t="shared" si="1"/>
        <v>13249584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1007</v>
      </c>
    </row>
    <row r="23" spans="1:8" ht="15.75">
      <c r="A23" s="81" t="str">
        <f t="shared" si="0"/>
        <v>ХОЛДИНГ ВАРНА АД</v>
      </c>
      <c r="B23" s="81" t="str">
        <f t="shared" si="1"/>
        <v>13249584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 ВАРНА АД</v>
      </c>
      <c r="B24" s="81" t="str">
        <f t="shared" si="1"/>
        <v>13249584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 ВАРНА АД</v>
      </c>
      <c r="B25" s="81" t="str">
        <f t="shared" si="1"/>
        <v>13249584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1007</v>
      </c>
    </row>
    <row r="26" spans="1:8" ht="15.75">
      <c r="A26" s="81" t="str">
        <f t="shared" si="0"/>
        <v>ХОЛДИНГ ВАРНА АД</v>
      </c>
      <c r="B26" s="81" t="str">
        <f t="shared" si="1"/>
        <v>13249584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 ВАРНА АД</v>
      </c>
      <c r="B27" s="81" t="str">
        <f t="shared" si="1"/>
        <v>13249584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 ВАРНА АД</v>
      </c>
      <c r="B28" s="81" t="str">
        <f t="shared" si="1"/>
        <v>13249584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 ВАРНА АД</v>
      </c>
      <c r="B29" s="81" t="str">
        <f t="shared" si="1"/>
        <v>13249584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 ВАРНА АД</v>
      </c>
      <c r="B30" s="81" t="str">
        <f t="shared" si="1"/>
        <v>13249584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 ВАРНА АД</v>
      </c>
      <c r="B31" s="81" t="str">
        <f t="shared" si="1"/>
        <v>13249584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 ВАРНА АД</v>
      </c>
      <c r="B32" s="81" t="str">
        <f t="shared" si="1"/>
        <v>13249584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3197</v>
      </c>
    </row>
    <row r="33" spans="1:8" ht="15.75">
      <c r="A33" s="81" t="str">
        <f t="shared" si="0"/>
        <v>ХОЛДИНГ ВАРНА АД</v>
      </c>
      <c r="B33" s="81" t="str">
        <f t="shared" si="1"/>
        <v>13249584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4204</v>
      </c>
    </row>
    <row r="34" spans="1:8" ht="15.75">
      <c r="A34" s="81" t="str">
        <f t="shared" si="0"/>
        <v>ХОЛДИНГ ВАРНА АД</v>
      </c>
      <c r="B34" s="81" t="str">
        <f t="shared" si="1"/>
        <v>13249584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22595</v>
      </c>
    </row>
    <row r="35" spans="1:8" ht="15.75">
      <c r="A35" s="81" t="str">
        <f aca="true" t="shared" si="3" ref="A35:A66">pdeName</f>
        <v>ХОЛДИНГ ВАРНА АД</v>
      </c>
      <c r="B35" s="81" t="str">
        <f aca="true" t="shared" si="4" ref="B35:B66">pdeBulstat</f>
        <v>13249584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 ВАРНА АД</v>
      </c>
      <c r="B36" s="81" t="str">
        <f t="shared" si="4"/>
        <v>13249584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 ВАРНА АД</v>
      </c>
      <c r="B37" s="81" t="str">
        <f t="shared" si="4"/>
        <v>13249584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325</v>
      </c>
    </row>
    <row r="38" spans="1:8" ht="15.75">
      <c r="A38" s="81" t="str">
        <f t="shared" si="3"/>
        <v>ХОЛДИНГ ВАРНА АД</v>
      </c>
      <c r="B38" s="81" t="str">
        <f t="shared" si="4"/>
        <v>13249584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22920</v>
      </c>
    </row>
    <row r="39" spans="1:8" ht="15.75">
      <c r="A39" s="81" t="str">
        <f t="shared" si="3"/>
        <v>ХОЛДИНГ ВАРНА АД</v>
      </c>
      <c r="B39" s="81" t="str">
        <f t="shared" si="4"/>
        <v>13249584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 ВАРНА АД</v>
      </c>
      <c r="B40" s="81" t="str">
        <f t="shared" si="4"/>
        <v>13249584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3338</v>
      </c>
    </row>
    <row r="41" spans="1:8" ht="15.75">
      <c r="A41" s="81" t="str">
        <f t="shared" si="3"/>
        <v>ХОЛДИНГ ВАРНА АД</v>
      </c>
      <c r="B41" s="81" t="str">
        <f t="shared" si="4"/>
        <v>13249584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337305</v>
      </c>
    </row>
    <row r="42" spans="1:8" ht="15.75">
      <c r="A42" s="81" t="str">
        <f t="shared" si="3"/>
        <v>ХОЛДИНГ ВАРНА АД</v>
      </c>
      <c r="B42" s="81" t="str">
        <f t="shared" si="4"/>
        <v>13249584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1093</v>
      </c>
    </row>
    <row r="43" spans="1:8" ht="15.75">
      <c r="A43" s="81" t="str">
        <f t="shared" si="3"/>
        <v>ХОЛДИНГ ВАРНА АД</v>
      </c>
      <c r="B43" s="81" t="str">
        <f t="shared" si="4"/>
        <v>13249584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6167</v>
      </c>
    </row>
    <row r="44" spans="1:8" ht="15.75">
      <c r="A44" s="81" t="str">
        <f t="shared" si="3"/>
        <v>ХОЛДИНГ ВАРНА АД</v>
      </c>
      <c r="B44" s="81" t="str">
        <f t="shared" si="4"/>
        <v>13249584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263</v>
      </c>
    </row>
    <row r="45" spans="1:8" ht="15.75">
      <c r="A45" s="81" t="str">
        <f t="shared" si="3"/>
        <v>ХОЛДИНГ ВАРНА АД</v>
      </c>
      <c r="B45" s="81" t="str">
        <f t="shared" si="4"/>
        <v>13249584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8619</v>
      </c>
    </row>
    <row r="46" spans="1:8" ht="15.75">
      <c r="A46" s="81" t="str">
        <f t="shared" si="3"/>
        <v>ХОЛДИНГ ВАРНА АД</v>
      </c>
      <c r="B46" s="81" t="str">
        <f t="shared" si="4"/>
        <v>13249584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 ВАРНА АД</v>
      </c>
      <c r="B47" s="81" t="str">
        <f t="shared" si="4"/>
        <v>13249584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 ВАРНА АД</v>
      </c>
      <c r="B48" s="81" t="str">
        <f t="shared" si="4"/>
        <v>13249584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16142</v>
      </c>
    </row>
    <row r="49" spans="1:8" ht="15.75">
      <c r="A49" s="81" t="str">
        <f t="shared" si="3"/>
        <v>ХОЛДИНГ ВАРНА АД</v>
      </c>
      <c r="B49" s="81" t="str">
        <f t="shared" si="4"/>
        <v>13249584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8220</v>
      </c>
    </row>
    <row r="50" spans="1:8" ht="15.75">
      <c r="A50" s="81" t="str">
        <f t="shared" si="3"/>
        <v>ХОЛДИНГ ВАРНА АД</v>
      </c>
      <c r="B50" s="81" t="str">
        <f t="shared" si="4"/>
        <v>13249584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17532</v>
      </c>
    </row>
    <row r="51" spans="1:8" ht="15.75">
      <c r="A51" s="81" t="str">
        <f t="shared" si="3"/>
        <v>ХОЛДИНГ ВАРНА АД</v>
      </c>
      <c r="B51" s="81" t="str">
        <f t="shared" si="4"/>
        <v>13249584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7817</v>
      </c>
    </row>
    <row r="52" spans="1:8" ht="15.75">
      <c r="A52" s="81" t="str">
        <f t="shared" si="3"/>
        <v>ХОЛДИНГ ВАРНА АД</v>
      </c>
      <c r="B52" s="81" t="str">
        <f t="shared" si="4"/>
        <v>13249584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13395</v>
      </c>
    </row>
    <row r="53" spans="1:8" ht="15.75">
      <c r="A53" s="81" t="str">
        <f t="shared" si="3"/>
        <v>ХОЛДИНГ ВАРНА АД</v>
      </c>
      <c r="B53" s="81" t="str">
        <f t="shared" si="4"/>
        <v>13249584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383</v>
      </c>
    </row>
    <row r="54" spans="1:8" ht="15.75">
      <c r="A54" s="81" t="str">
        <f t="shared" si="3"/>
        <v>ХОЛДИНГ ВАРНА АД</v>
      </c>
      <c r="B54" s="81" t="str">
        <f t="shared" si="4"/>
        <v>13249584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158</v>
      </c>
    </row>
    <row r="55" spans="1:8" ht="15.75">
      <c r="A55" s="81" t="str">
        <f t="shared" si="3"/>
        <v>ХОЛДИНГ ВАРНА АД</v>
      </c>
      <c r="B55" s="81" t="str">
        <f t="shared" si="4"/>
        <v>13249584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 ВАРНА АД</v>
      </c>
      <c r="B56" s="81" t="str">
        <f t="shared" si="4"/>
        <v>13249584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2948</v>
      </c>
    </row>
    <row r="57" spans="1:8" ht="15.75">
      <c r="A57" s="81" t="str">
        <f t="shared" si="3"/>
        <v>ХОЛДИНГ ВАРНА АД</v>
      </c>
      <c r="B57" s="81" t="str">
        <f t="shared" si="4"/>
        <v>13249584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50453</v>
      </c>
    </row>
    <row r="58" spans="1:8" ht="15.75">
      <c r="A58" s="81" t="str">
        <f t="shared" si="3"/>
        <v>ХОЛДИНГ ВАРНА АД</v>
      </c>
      <c r="B58" s="81" t="str">
        <f t="shared" si="4"/>
        <v>13249584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34229</v>
      </c>
    </row>
    <row r="59" spans="1:8" ht="15.75">
      <c r="A59" s="81" t="str">
        <f t="shared" si="3"/>
        <v>ХОЛДИНГ ВАРНА АД</v>
      </c>
      <c r="B59" s="81" t="str">
        <f t="shared" si="4"/>
        <v>13249584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 ВАРНА АД</v>
      </c>
      <c r="B60" s="81" t="str">
        <f t="shared" si="4"/>
        <v>13249584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 ВАРНА АД</v>
      </c>
      <c r="B61" s="81" t="str">
        <f t="shared" si="4"/>
        <v>13249584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34229</v>
      </c>
    </row>
    <row r="62" spans="1:8" ht="15.75">
      <c r="A62" s="81" t="str">
        <f t="shared" si="3"/>
        <v>ХОЛДИНГ ВАРНА АД</v>
      </c>
      <c r="B62" s="81" t="str">
        <f t="shared" si="4"/>
        <v>13249584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 ВАРНА АД</v>
      </c>
      <c r="B63" s="81" t="str">
        <f t="shared" si="4"/>
        <v>13249584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 ВАРНА АД</v>
      </c>
      <c r="B64" s="81" t="str">
        <f t="shared" si="4"/>
        <v>13249584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34229</v>
      </c>
    </row>
    <row r="65" spans="1:8" ht="15.75">
      <c r="A65" s="81" t="str">
        <f t="shared" si="3"/>
        <v>ХОЛДИНГ ВАРНА АД</v>
      </c>
      <c r="B65" s="81" t="str">
        <f t="shared" si="4"/>
        <v>13249584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 ВАРНА АД</v>
      </c>
      <c r="B66" s="81" t="str">
        <f t="shared" si="4"/>
        <v>13249584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10960</v>
      </c>
    </row>
    <row r="67" spans="1:8" ht="15.75">
      <c r="A67" s="81" t="str">
        <f aca="true" t="shared" si="6" ref="A67:A98">pdeName</f>
        <v>ХОЛДИНГ ВАРНА АД</v>
      </c>
      <c r="B67" s="81" t="str">
        <f aca="true" t="shared" si="7" ref="B67:B98">pdeBulstat</f>
        <v>13249584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 ВАРНА АД</v>
      </c>
      <c r="B68" s="81" t="str">
        <f t="shared" si="7"/>
        <v>13249584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ХОЛДИНГ ВАРНА АД</v>
      </c>
      <c r="B69" s="81" t="str">
        <f t="shared" si="7"/>
        <v>13249584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10960</v>
      </c>
    </row>
    <row r="70" spans="1:8" ht="15.75">
      <c r="A70" s="81" t="str">
        <f t="shared" si="6"/>
        <v>ХОЛДИНГ ВАРНА АД</v>
      </c>
      <c r="B70" s="81" t="str">
        <f t="shared" si="7"/>
        <v>13249584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ХОЛДИНГ ВАРНА АД</v>
      </c>
      <c r="B71" s="81" t="str">
        <f t="shared" si="7"/>
        <v>13249584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111784</v>
      </c>
    </row>
    <row r="72" spans="1:8" ht="15.75">
      <c r="A72" s="81" t="str">
        <f t="shared" si="6"/>
        <v>ХОЛДИНГ ВАРНА АД</v>
      </c>
      <c r="B72" s="81" t="str">
        <f t="shared" si="7"/>
        <v>13249584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449089</v>
      </c>
    </row>
    <row r="73" spans="1:8" ht="15.75">
      <c r="A73" s="81" t="str">
        <f t="shared" si="6"/>
        <v>ХОЛДИНГ ВАРНА АД</v>
      </c>
      <c r="B73" s="81" t="str">
        <f t="shared" si="7"/>
        <v>13249584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6486</v>
      </c>
    </row>
    <row r="74" spans="1:8" ht="15.75">
      <c r="A74" s="81" t="str">
        <f t="shared" si="6"/>
        <v>ХОЛДИНГ ВАРНА АД</v>
      </c>
      <c r="B74" s="81" t="str">
        <f t="shared" si="7"/>
        <v>13249584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ХОЛДИНГ ВАРНА АД</v>
      </c>
      <c r="B75" s="81" t="str">
        <f t="shared" si="7"/>
        <v>13249584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 ВАРНА АД</v>
      </c>
      <c r="B76" s="81" t="str">
        <f t="shared" si="7"/>
        <v>13249584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 ВАРНА АД</v>
      </c>
      <c r="B77" s="81" t="str">
        <f t="shared" si="7"/>
        <v>13249584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 ВАРНА АД</v>
      </c>
      <c r="B78" s="81" t="str">
        <f t="shared" si="7"/>
        <v>13249584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 ВАРНА АД</v>
      </c>
      <c r="B79" s="81" t="str">
        <f t="shared" si="7"/>
        <v>13249584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6486</v>
      </c>
    </row>
    <row r="80" spans="1:8" ht="15.75">
      <c r="A80" s="81" t="str">
        <f t="shared" si="6"/>
        <v>ХОЛДИНГ ВАРНА АД</v>
      </c>
      <c r="B80" s="81" t="str">
        <f t="shared" si="7"/>
        <v>13249584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156816</v>
      </c>
    </row>
    <row r="81" spans="1:8" ht="15.75">
      <c r="A81" s="81" t="str">
        <f t="shared" si="6"/>
        <v>ХОЛДИНГ ВАРНА АД</v>
      </c>
      <c r="B81" s="81" t="str">
        <f t="shared" si="7"/>
        <v>13249584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ХОЛДИНГ ВАРНА АД</v>
      </c>
      <c r="B82" s="81" t="str">
        <f t="shared" si="7"/>
        <v>13249584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8410</v>
      </c>
    </row>
    <row r="83" spans="1:8" ht="15.75">
      <c r="A83" s="81" t="str">
        <f t="shared" si="6"/>
        <v>ХОЛДИНГ ВАРНА АД</v>
      </c>
      <c r="B83" s="81" t="str">
        <f t="shared" si="7"/>
        <v>13249584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ХОЛДИНГ ВАРНА АД</v>
      </c>
      <c r="B84" s="81" t="str">
        <f t="shared" si="7"/>
        <v>13249584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2105</v>
      </c>
    </row>
    <row r="85" spans="1:8" ht="15.75">
      <c r="A85" s="81" t="str">
        <f t="shared" si="6"/>
        <v>ХОЛДИНГ ВАРНА АД</v>
      </c>
      <c r="B85" s="81" t="str">
        <f t="shared" si="7"/>
        <v>13249584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6305</v>
      </c>
    </row>
    <row r="86" spans="1:8" ht="15.75">
      <c r="A86" s="81" t="str">
        <f t="shared" si="6"/>
        <v>ХОЛДИНГ ВАРНА АД</v>
      </c>
      <c r="B86" s="81" t="str">
        <f t="shared" si="7"/>
        <v>13249584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165226</v>
      </c>
    </row>
    <row r="87" spans="1:8" ht="15.75">
      <c r="A87" s="81" t="str">
        <f t="shared" si="6"/>
        <v>ХОЛДИНГ ВАРНА АД</v>
      </c>
      <c r="B87" s="81" t="str">
        <f t="shared" si="7"/>
        <v>13249584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16176</v>
      </c>
    </row>
    <row r="88" spans="1:8" ht="15.75">
      <c r="A88" s="81" t="str">
        <f t="shared" si="6"/>
        <v>ХОЛДИНГ ВАРНА АД</v>
      </c>
      <c r="B88" s="81" t="str">
        <f t="shared" si="7"/>
        <v>13249584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16176</v>
      </c>
    </row>
    <row r="89" spans="1:8" ht="15.75">
      <c r="A89" s="81" t="str">
        <f t="shared" si="6"/>
        <v>ХОЛДИНГ ВАРНА АД</v>
      </c>
      <c r="B89" s="81" t="str">
        <f t="shared" si="7"/>
        <v>13249584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ХОЛДИНГ ВАРНА АД</v>
      </c>
      <c r="B90" s="81" t="str">
        <f t="shared" si="7"/>
        <v>13249584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 ВАРНА АД</v>
      </c>
      <c r="B91" s="81" t="str">
        <f t="shared" si="7"/>
        <v>13249584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-1558</v>
      </c>
    </row>
    <row r="92" spans="1:8" ht="15.75">
      <c r="A92" s="81" t="str">
        <f t="shared" si="6"/>
        <v>ХОЛДИНГ ВАРНА АД</v>
      </c>
      <c r="B92" s="81" t="str">
        <f t="shared" si="7"/>
        <v>13249584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ХОЛДИНГ ВАРНА АД</v>
      </c>
      <c r="B93" s="81" t="str">
        <f t="shared" si="7"/>
        <v>13249584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14618</v>
      </c>
    </row>
    <row r="94" spans="1:8" ht="15.75">
      <c r="A94" s="81" t="str">
        <f t="shared" si="6"/>
        <v>ХОЛДИНГ ВАРНА АД</v>
      </c>
      <c r="B94" s="81" t="str">
        <f t="shared" si="7"/>
        <v>13249584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186330</v>
      </c>
    </row>
    <row r="95" spans="1:8" ht="15.75">
      <c r="A95" s="81" t="str">
        <f t="shared" si="6"/>
        <v>ХОЛДИНГ ВАРНА АД</v>
      </c>
      <c r="B95" s="81" t="str">
        <f t="shared" si="7"/>
        <v>13249584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33226</v>
      </c>
    </row>
    <row r="96" spans="1:8" ht="15.75">
      <c r="A96" s="81" t="str">
        <f t="shared" si="6"/>
        <v>ХОЛДИНГ ВАРНА АД</v>
      </c>
      <c r="B96" s="81" t="str">
        <f t="shared" si="7"/>
        <v>13249584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 ВАРНА АД</v>
      </c>
      <c r="B97" s="81" t="str">
        <f t="shared" si="7"/>
        <v>13249584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103830</v>
      </c>
    </row>
    <row r="98" spans="1:8" ht="15.75">
      <c r="A98" s="81" t="str">
        <f t="shared" si="6"/>
        <v>ХОЛДИНГ ВАРНА АД</v>
      </c>
      <c r="B98" s="81" t="str">
        <f t="shared" si="7"/>
        <v>13249584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 ВАРНА АД</v>
      </c>
      <c r="B99" s="81" t="str">
        <f aca="true" t="shared" si="10" ref="B99:B125">pdeBulstat</f>
        <v>13249584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 ВАРНА АД</v>
      </c>
      <c r="B100" s="81" t="str">
        <f t="shared" si="10"/>
        <v>13249584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27918</v>
      </c>
    </row>
    <row r="101" spans="1:8" ht="15.75">
      <c r="A101" s="81" t="str">
        <f t="shared" si="9"/>
        <v>ХОЛДИНГ ВАРНА АД</v>
      </c>
      <c r="B101" s="81" t="str">
        <f t="shared" si="10"/>
        <v>13249584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2207</v>
      </c>
    </row>
    <row r="102" spans="1:8" ht="15.75">
      <c r="A102" s="81" t="str">
        <f t="shared" si="9"/>
        <v>ХОЛДИНГ ВАРНА АД</v>
      </c>
      <c r="B102" s="81" t="str">
        <f t="shared" si="10"/>
        <v>13249584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133955</v>
      </c>
    </row>
    <row r="103" spans="1:8" ht="15.75">
      <c r="A103" s="81" t="str">
        <f t="shared" si="9"/>
        <v>ХОЛДИНГ ВАРНА АД</v>
      </c>
      <c r="B103" s="81" t="str">
        <f t="shared" si="10"/>
        <v>13249584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 ВАРНА АД</v>
      </c>
      <c r="B104" s="81" t="str">
        <f t="shared" si="10"/>
        <v>13249584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 ВАРНА АД</v>
      </c>
      <c r="B105" s="81" t="str">
        <f t="shared" si="10"/>
        <v>13249584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3436</v>
      </c>
    </row>
    <row r="106" spans="1:8" ht="15.75">
      <c r="A106" s="81" t="str">
        <f t="shared" si="9"/>
        <v>ХОЛДИНГ ВАРНА АД</v>
      </c>
      <c r="B106" s="81" t="str">
        <f t="shared" si="10"/>
        <v>13249584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 ВАРНА АД</v>
      </c>
      <c r="B107" s="81" t="str">
        <f t="shared" si="10"/>
        <v>13249584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137391</v>
      </c>
    </row>
    <row r="108" spans="1:8" ht="15.75">
      <c r="A108" s="81" t="str">
        <f t="shared" si="9"/>
        <v>ХОЛДИНГ ВАРНА АД</v>
      </c>
      <c r="B108" s="81" t="str">
        <f t="shared" si="10"/>
        <v>13249584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29560</v>
      </c>
    </row>
    <row r="109" spans="1:8" ht="15.75">
      <c r="A109" s="81" t="str">
        <f t="shared" si="9"/>
        <v>ХОЛДИНГ ВАРНА АД</v>
      </c>
      <c r="B109" s="81" t="str">
        <f t="shared" si="10"/>
        <v>13249584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5420</v>
      </c>
    </row>
    <row r="110" spans="1:8" ht="15.75">
      <c r="A110" s="81" t="str">
        <f t="shared" si="9"/>
        <v>ХОЛДИНГ ВАРНА АД</v>
      </c>
      <c r="B110" s="81" t="str">
        <f t="shared" si="10"/>
        <v>13249584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56098</v>
      </c>
    </row>
    <row r="111" spans="1:8" ht="15.75">
      <c r="A111" s="81" t="str">
        <f t="shared" si="9"/>
        <v>ХОЛДИНГ ВАРНА АД</v>
      </c>
      <c r="B111" s="81" t="str">
        <f t="shared" si="10"/>
        <v>13249584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118</v>
      </c>
    </row>
    <row r="112" spans="1:8" ht="15.75">
      <c r="A112" s="81" t="str">
        <f t="shared" si="9"/>
        <v>ХОЛДИНГ ВАРНА АД</v>
      </c>
      <c r="B112" s="81" t="str">
        <f t="shared" si="10"/>
        <v>13249584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26989</v>
      </c>
    </row>
    <row r="113" spans="1:8" ht="15.75">
      <c r="A113" s="81" t="str">
        <f t="shared" si="9"/>
        <v>ХОЛДИНГ ВАРНА АД</v>
      </c>
      <c r="B113" s="81" t="str">
        <f t="shared" si="10"/>
        <v>13249584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25532</v>
      </c>
    </row>
    <row r="114" spans="1:8" ht="15.75">
      <c r="A114" s="81" t="str">
        <f t="shared" si="9"/>
        <v>ХОЛДИНГ ВАРНА АД</v>
      </c>
      <c r="B114" s="81" t="str">
        <f t="shared" si="10"/>
        <v>13249584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 ВАРНА АД</v>
      </c>
      <c r="B115" s="81" t="str">
        <f t="shared" si="10"/>
        <v>13249584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3128</v>
      </c>
    </row>
    <row r="116" spans="1:8" ht="15.75">
      <c r="A116" s="81" t="str">
        <f t="shared" si="9"/>
        <v>ХОЛДИНГ ВАРНА АД</v>
      </c>
      <c r="B116" s="81" t="str">
        <f t="shared" si="10"/>
        <v>13249584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ХОЛДИНГ ВАРНА АД</v>
      </c>
      <c r="B117" s="81" t="str">
        <f t="shared" si="10"/>
        <v>13249584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331</v>
      </c>
    </row>
    <row r="118" spans="1:8" ht="15.75">
      <c r="A118" s="81" t="str">
        <f t="shared" si="9"/>
        <v>ХОЛДИНГ ВАРНА АД</v>
      </c>
      <c r="B118" s="81" t="str">
        <f t="shared" si="10"/>
        <v>13249584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1064</v>
      </c>
    </row>
    <row r="119" spans="1:8" ht="15.75">
      <c r="A119" s="81" t="str">
        <f t="shared" si="9"/>
        <v>ХОЛДИНГ ВАРНА АД</v>
      </c>
      <c r="B119" s="81" t="str">
        <f t="shared" si="10"/>
        <v>13249584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 ВАРНА АД</v>
      </c>
      <c r="B120" s="81" t="str">
        <f t="shared" si="10"/>
        <v>13249584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92142</v>
      </c>
    </row>
    <row r="121" spans="1:8" ht="15.75">
      <c r="A121" s="81" t="str">
        <f t="shared" si="9"/>
        <v>ХОЛДИНГ ВАРНА АД</v>
      </c>
      <c r="B121" s="81" t="str">
        <f t="shared" si="10"/>
        <v>13249584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 ВАРНА АД</v>
      </c>
      <c r="B122" s="81" t="str">
        <f t="shared" si="10"/>
        <v>13249584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 ВАРНА АД</v>
      </c>
      <c r="B123" s="81" t="str">
        <f t="shared" si="10"/>
        <v>13249584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 ВАРНА АД</v>
      </c>
      <c r="B124" s="81" t="str">
        <f t="shared" si="10"/>
        <v>13249584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92142</v>
      </c>
    </row>
    <row r="125" spans="1:8" ht="15.75">
      <c r="A125" s="81" t="str">
        <f t="shared" si="9"/>
        <v>ХОЛДИНГ ВАРНА АД</v>
      </c>
      <c r="B125" s="81" t="str">
        <f t="shared" si="10"/>
        <v>13249584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449089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 ВАРНА АД</v>
      </c>
      <c r="B127" s="81" t="str">
        <f aca="true" t="shared" si="13" ref="B127:B158">pdeBulstat</f>
        <v>13249584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1420</v>
      </c>
    </row>
    <row r="128" spans="1:8" ht="15.75">
      <c r="A128" s="81" t="str">
        <f t="shared" si="12"/>
        <v>ХОЛДИНГ ВАРНА АД</v>
      </c>
      <c r="B128" s="81" t="str">
        <f t="shared" si="13"/>
        <v>13249584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4423</v>
      </c>
    </row>
    <row r="129" spans="1:8" ht="15.75">
      <c r="A129" s="81" t="str">
        <f t="shared" si="12"/>
        <v>ХОЛДИНГ ВАРНА АД</v>
      </c>
      <c r="B129" s="81" t="str">
        <f t="shared" si="13"/>
        <v>13249584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1579</v>
      </c>
    </row>
    <row r="130" spans="1:8" ht="15.75">
      <c r="A130" s="81" t="str">
        <f t="shared" si="12"/>
        <v>ХОЛДИНГ ВАРНА АД</v>
      </c>
      <c r="B130" s="81" t="str">
        <f t="shared" si="13"/>
        <v>13249584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5331</v>
      </c>
    </row>
    <row r="131" spans="1:8" ht="15.75">
      <c r="A131" s="81" t="str">
        <f t="shared" si="12"/>
        <v>ХОЛДИНГ ВАРНА АД</v>
      </c>
      <c r="B131" s="81" t="str">
        <f t="shared" si="13"/>
        <v>13249584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871</v>
      </c>
    </row>
    <row r="132" spans="1:8" ht="15.75">
      <c r="A132" s="81" t="str">
        <f t="shared" si="12"/>
        <v>ХОЛДИНГ ВАРНА АД</v>
      </c>
      <c r="B132" s="81" t="str">
        <f t="shared" si="13"/>
        <v>13249584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639</v>
      </c>
    </row>
    <row r="133" spans="1:8" ht="15.75">
      <c r="A133" s="81" t="str">
        <f t="shared" si="12"/>
        <v>ХОЛДИНГ ВАРНА АД</v>
      </c>
      <c r="B133" s="81" t="str">
        <f t="shared" si="13"/>
        <v>13249584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ХОЛДИНГ ВАРНА АД</v>
      </c>
      <c r="B134" s="81" t="str">
        <f t="shared" si="13"/>
        <v>13249584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309</v>
      </c>
    </row>
    <row r="135" spans="1:8" ht="15.75">
      <c r="A135" s="81" t="str">
        <f t="shared" si="12"/>
        <v>ХОЛДИНГ ВАРНА АД</v>
      </c>
      <c r="B135" s="81" t="str">
        <f t="shared" si="13"/>
        <v>13249584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 ВАРНА АД</v>
      </c>
      <c r="B136" s="81" t="str">
        <f t="shared" si="13"/>
        <v>13249584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 ВАРНА АД</v>
      </c>
      <c r="B137" s="81" t="str">
        <f t="shared" si="13"/>
        <v>13249584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14572</v>
      </c>
    </row>
    <row r="138" spans="1:8" ht="15.75">
      <c r="A138" s="81" t="str">
        <f t="shared" si="12"/>
        <v>ХОЛДИНГ ВАРНА АД</v>
      </c>
      <c r="B138" s="81" t="str">
        <f t="shared" si="13"/>
        <v>13249584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1892</v>
      </c>
    </row>
    <row r="139" spans="1:8" ht="15.75">
      <c r="A139" s="81" t="str">
        <f t="shared" si="12"/>
        <v>ХОЛДИНГ ВАРНА АД</v>
      </c>
      <c r="B139" s="81" t="str">
        <f t="shared" si="13"/>
        <v>13249584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318</v>
      </c>
    </row>
    <row r="140" spans="1:8" ht="15.75">
      <c r="A140" s="81" t="str">
        <f t="shared" si="12"/>
        <v>ХОЛДИНГ ВАРНА АД</v>
      </c>
      <c r="B140" s="81" t="str">
        <f t="shared" si="13"/>
        <v>13249584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 ВАРНА АД</v>
      </c>
      <c r="B141" s="81" t="str">
        <f t="shared" si="13"/>
        <v>13249584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ХОЛДИНГ ВАРНА АД</v>
      </c>
      <c r="B142" s="81" t="str">
        <f t="shared" si="13"/>
        <v>13249584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2210</v>
      </c>
    </row>
    <row r="143" spans="1:8" ht="15.75">
      <c r="A143" s="81" t="str">
        <f t="shared" si="12"/>
        <v>ХОЛДИНГ ВАРНА АД</v>
      </c>
      <c r="B143" s="81" t="str">
        <f t="shared" si="13"/>
        <v>13249584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16782</v>
      </c>
    </row>
    <row r="144" spans="1:8" ht="15.75">
      <c r="A144" s="81" t="str">
        <f t="shared" si="12"/>
        <v>ХОЛДИНГ ВАРНА АД</v>
      </c>
      <c r="B144" s="81" t="str">
        <f t="shared" si="13"/>
        <v>13249584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ХОЛДИНГ ВАРНА АД</v>
      </c>
      <c r="B145" s="81" t="str">
        <f t="shared" si="13"/>
        <v>13249584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 ВАРНА АД</v>
      </c>
      <c r="B146" s="81" t="str">
        <f t="shared" si="13"/>
        <v>13249584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 ВАРНА АД</v>
      </c>
      <c r="B147" s="81" t="str">
        <f t="shared" si="13"/>
        <v>13249584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16782</v>
      </c>
    </row>
    <row r="148" spans="1:8" ht="15.75">
      <c r="A148" s="81" t="str">
        <f t="shared" si="12"/>
        <v>ХОЛДИНГ ВАРНА АД</v>
      </c>
      <c r="B148" s="81" t="str">
        <f t="shared" si="13"/>
        <v>13249584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ХОЛДИНГ ВАРНА АД</v>
      </c>
      <c r="B149" s="81" t="str">
        <f t="shared" si="13"/>
        <v>13249584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-21</v>
      </c>
    </row>
    <row r="150" spans="1:8" ht="15.75">
      <c r="A150" s="81" t="str">
        <f t="shared" si="12"/>
        <v>ХОЛДИНГ ВАРНА АД</v>
      </c>
      <c r="B150" s="81" t="str">
        <f t="shared" si="13"/>
        <v>13249584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 ВАРНА АД</v>
      </c>
      <c r="B151" s="81" t="str">
        <f t="shared" si="13"/>
        <v>13249584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-21</v>
      </c>
    </row>
    <row r="152" spans="1:8" ht="15.75">
      <c r="A152" s="81" t="str">
        <f t="shared" si="12"/>
        <v>ХОЛДИНГ ВАРНА АД</v>
      </c>
      <c r="B152" s="81" t="str">
        <f t="shared" si="13"/>
        <v>13249584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 ВАРНА АД</v>
      </c>
      <c r="B153" s="81" t="str">
        <f t="shared" si="13"/>
        <v>13249584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ХОЛДИНГ ВАРНА АД</v>
      </c>
      <c r="B154" s="81" t="str">
        <f t="shared" si="13"/>
        <v>13249584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ХОЛДИНГ ВАРНА АД</v>
      </c>
      <c r="B155" s="81" t="str">
        <f t="shared" si="13"/>
        <v>13249584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ХОЛДИНГ ВАРНА АД</v>
      </c>
      <c r="B156" s="81" t="str">
        <f t="shared" si="13"/>
        <v>13249584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16761</v>
      </c>
    </row>
    <row r="157" spans="1:8" ht="15.75">
      <c r="A157" s="81" t="str">
        <f t="shared" si="12"/>
        <v>ХОЛДИНГ ВАРНА АД</v>
      </c>
      <c r="B157" s="81" t="str">
        <f t="shared" si="13"/>
        <v>13249584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 ВАРНА АД</v>
      </c>
      <c r="B158" s="81" t="str">
        <f t="shared" si="13"/>
        <v>13249584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1388</v>
      </c>
    </row>
    <row r="159" spans="1:8" ht="15.75">
      <c r="A159" s="81" t="str">
        <f aca="true" t="shared" si="15" ref="A159:A179">pdeName</f>
        <v>ХОЛДИНГ ВАРНА АД</v>
      </c>
      <c r="B159" s="81" t="str">
        <f aca="true" t="shared" si="16" ref="B159:B179">pdeBulstat</f>
        <v>13249584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11958</v>
      </c>
    </row>
    <row r="160" spans="1:8" ht="15.75">
      <c r="A160" s="81" t="str">
        <f t="shared" si="15"/>
        <v>ХОЛДИНГ ВАРНА АД</v>
      </c>
      <c r="B160" s="81" t="str">
        <f t="shared" si="16"/>
        <v>13249584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138</v>
      </c>
    </row>
    <row r="161" spans="1:8" ht="15.75">
      <c r="A161" s="81" t="str">
        <f t="shared" si="15"/>
        <v>ХОЛДИНГ ВАРНА АД</v>
      </c>
      <c r="B161" s="81" t="str">
        <f t="shared" si="16"/>
        <v>13249584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13484</v>
      </c>
    </row>
    <row r="162" spans="1:8" ht="15.75">
      <c r="A162" s="81" t="str">
        <f t="shared" si="15"/>
        <v>ХОЛДИНГ ВАРНА АД</v>
      </c>
      <c r="B162" s="81" t="str">
        <f t="shared" si="16"/>
        <v>13249584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 ВАРНА АД</v>
      </c>
      <c r="B163" s="81" t="str">
        <f t="shared" si="16"/>
        <v>13249584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 ВАРНА АД</v>
      </c>
      <c r="B164" s="81" t="str">
        <f t="shared" si="16"/>
        <v>13249584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313</v>
      </c>
    </row>
    <row r="165" spans="1:8" ht="15.75">
      <c r="A165" s="81" t="str">
        <f t="shared" si="15"/>
        <v>ХОЛДИНГ ВАРНА АД</v>
      </c>
      <c r="B165" s="81" t="str">
        <f t="shared" si="16"/>
        <v>13249584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ХОЛДИНГ ВАРНА АД</v>
      </c>
      <c r="B166" s="81" t="str">
        <f t="shared" si="16"/>
        <v>13249584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102</v>
      </c>
    </row>
    <row r="167" spans="1:8" ht="15.75">
      <c r="A167" s="81" t="str">
        <f t="shared" si="15"/>
        <v>ХОЛДИНГ ВАРНА АД</v>
      </c>
      <c r="B167" s="81" t="str">
        <f t="shared" si="16"/>
        <v>13249584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 ВАРНА АД</v>
      </c>
      <c r="B168" s="81" t="str">
        <f t="shared" si="16"/>
        <v>13249584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ХОЛДИНГ ВАРНА АД</v>
      </c>
      <c r="B169" s="81" t="str">
        <f t="shared" si="16"/>
        <v>13249584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415</v>
      </c>
    </row>
    <row r="170" spans="1:8" ht="15.75">
      <c r="A170" s="81" t="str">
        <f t="shared" si="15"/>
        <v>ХОЛДИНГ ВАРНА АД</v>
      </c>
      <c r="B170" s="81" t="str">
        <f t="shared" si="16"/>
        <v>13249584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13899</v>
      </c>
    </row>
    <row r="171" spans="1:8" ht="15.75">
      <c r="A171" s="81" t="str">
        <f t="shared" si="15"/>
        <v>ХОЛДИНГ ВАРНА АД</v>
      </c>
      <c r="B171" s="81" t="str">
        <f t="shared" si="16"/>
        <v>13249584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2883</v>
      </c>
    </row>
    <row r="172" spans="1:8" ht="15.75">
      <c r="A172" s="81" t="str">
        <f t="shared" si="15"/>
        <v>ХОЛДИНГ ВАРНА АД</v>
      </c>
      <c r="B172" s="81" t="str">
        <f t="shared" si="16"/>
        <v>13249584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 ВАРНА АД</v>
      </c>
      <c r="B173" s="81" t="str">
        <f t="shared" si="16"/>
        <v>13249584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ХОЛДИНГ ВАРНА АД</v>
      </c>
      <c r="B174" s="81" t="str">
        <f t="shared" si="16"/>
        <v>13249584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13899</v>
      </c>
    </row>
    <row r="175" spans="1:8" ht="15.75">
      <c r="A175" s="81" t="str">
        <f t="shared" si="15"/>
        <v>ХОЛДИНГ ВАРНА АД</v>
      </c>
      <c r="B175" s="81" t="str">
        <f t="shared" si="16"/>
        <v>13249584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2883</v>
      </c>
    </row>
    <row r="176" spans="1:8" ht="15.75">
      <c r="A176" s="81" t="str">
        <f t="shared" si="15"/>
        <v>ХОЛДИНГ ВАРНА АД</v>
      </c>
      <c r="B176" s="81" t="str">
        <f t="shared" si="16"/>
        <v>13249584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2862</v>
      </c>
    </row>
    <row r="177" spans="1:8" ht="15.75">
      <c r="A177" s="81" t="str">
        <f t="shared" si="15"/>
        <v>ХОЛДИНГ ВАРНА АД</v>
      </c>
      <c r="B177" s="81" t="str">
        <f t="shared" si="16"/>
        <v>13249584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1304</v>
      </c>
    </row>
    <row r="178" spans="1:8" ht="15.75">
      <c r="A178" s="81" t="str">
        <f t="shared" si="15"/>
        <v>ХОЛДИНГ ВАРНА АД</v>
      </c>
      <c r="B178" s="81" t="str">
        <f t="shared" si="16"/>
        <v>13249584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1558</v>
      </c>
    </row>
    <row r="179" spans="1:8" ht="15.75">
      <c r="A179" s="81" t="str">
        <f t="shared" si="15"/>
        <v>ХОЛДИНГ ВАРНА АД</v>
      </c>
      <c r="B179" s="81" t="str">
        <f t="shared" si="16"/>
        <v>13249584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16761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 ВАРНА АД</v>
      </c>
      <c r="B181" s="81" t="str">
        <f aca="true" t="shared" si="19" ref="B181:B216">pdeBulstat</f>
        <v>13249584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20264</v>
      </c>
    </row>
    <row r="182" spans="1:8" ht="15.75">
      <c r="A182" s="81" t="str">
        <f t="shared" si="18"/>
        <v>ХОЛДИНГ ВАРНА АД</v>
      </c>
      <c r="B182" s="81" t="str">
        <f t="shared" si="19"/>
        <v>13249584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-10739</v>
      </c>
    </row>
    <row r="183" spans="1:8" ht="15.75">
      <c r="A183" s="81" t="str">
        <f t="shared" si="18"/>
        <v>ХОЛДИНГ ВАРНА АД</v>
      </c>
      <c r="B183" s="81" t="str">
        <f t="shared" si="19"/>
        <v>13249584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 ВАРНА АД</v>
      </c>
      <c r="B184" s="81" t="str">
        <f t="shared" si="19"/>
        <v>13249584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-6270</v>
      </c>
    </row>
    <row r="185" spans="1:8" ht="15.75">
      <c r="A185" s="81" t="str">
        <f t="shared" si="18"/>
        <v>ХОЛДИНГ ВАРНА АД</v>
      </c>
      <c r="B185" s="81" t="str">
        <f t="shared" si="19"/>
        <v>13249584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-1182</v>
      </c>
    </row>
    <row r="186" spans="1:8" ht="15.75">
      <c r="A186" s="81" t="str">
        <f t="shared" si="18"/>
        <v>ХОЛДИНГ ВАРНА АД</v>
      </c>
      <c r="B186" s="81" t="str">
        <f t="shared" si="19"/>
        <v>13249584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 ВАРНА АД</v>
      </c>
      <c r="B187" s="81" t="str">
        <f t="shared" si="19"/>
        <v>13249584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ХОЛДИНГ ВАРНА АД</v>
      </c>
      <c r="B188" s="81" t="str">
        <f t="shared" si="19"/>
        <v>13249584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 ВАРНА АД</v>
      </c>
      <c r="B189" s="81" t="str">
        <f t="shared" si="19"/>
        <v>13249584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 ВАРНА АД</v>
      </c>
      <c r="B190" s="81" t="str">
        <f t="shared" si="19"/>
        <v>13249584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-860</v>
      </c>
    </row>
    <row r="191" spans="1:8" ht="15.75">
      <c r="A191" s="81" t="str">
        <f t="shared" si="18"/>
        <v>ХОЛДИНГ ВАРНА АД</v>
      </c>
      <c r="B191" s="81" t="str">
        <f t="shared" si="19"/>
        <v>13249584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1213</v>
      </c>
    </row>
    <row r="192" spans="1:8" ht="15.75">
      <c r="A192" s="81" t="str">
        <f t="shared" si="18"/>
        <v>ХОЛДИНГ ВАРНА АД</v>
      </c>
      <c r="B192" s="81" t="str">
        <f t="shared" si="19"/>
        <v>13249584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-497</v>
      </c>
    </row>
    <row r="193" spans="1:8" ht="15.75">
      <c r="A193" s="81" t="str">
        <f t="shared" si="18"/>
        <v>ХОЛДИНГ ВАРНА АД</v>
      </c>
      <c r="B193" s="81" t="str">
        <f t="shared" si="19"/>
        <v>13249584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 ВАРНА АД</v>
      </c>
      <c r="B194" s="81" t="str">
        <f t="shared" si="19"/>
        <v>13249584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-9653</v>
      </c>
    </row>
    <row r="195" spans="1:8" ht="15.75">
      <c r="A195" s="81" t="str">
        <f t="shared" si="18"/>
        <v>ХОЛДИНГ ВАРНА АД</v>
      </c>
      <c r="B195" s="81" t="str">
        <f t="shared" si="19"/>
        <v>13249584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10577</v>
      </c>
    </row>
    <row r="196" spans="1:8" ht="15.75">
      <c r="A196" s="81" t="str">
        <f t="shared" si="18"/>
        <v>ХОЛДИНГ ВАРНА АД</v>
      </c>
      <c r="B196" s="81" t="str">
        <f t="shared" si="19"/>
        <v>13249584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121</v>
      </c>
    </row>
    <row r="197" spans="1:8" ht="15.75">
      <c r="A197" s="81" t="str">
        <f t="shared" si="18"/>
        <v>ХОЛДИНГ ВАРНА АД</v>
      </c>
      <c r="B197" s="81" t="str">
        <f t="shared" si="19"/>
        <v>13249584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-689</v>
      </c>
    </row>
    <row r="198" spans="1:8" ht="15.75">
      <c r="A198" s="81" t="str">
        <f t="shared" si="18"/>
        <v>ХОЛДИНГ ВАРНА АД</v>
      </c>
      <c r="B198" s="81" t="str">
        <f t="shared" si="19"/>
        <v>13249584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1662</v>
      </c>
    </row>
    <row r="199" spans="1:8" ht="15.75">
      <c r="A199" s="81" t="str">
        <f t="shared" si="18"/>
        <v>ХОЛДИНГ ВАРНА АД</v>
      </c>
      <c r="B199" s="81" t="str">
        <f t="shared" si="19"/>
        <v>13249584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ХОЛДИНГ ВАРНА АД</v>
      </c>
      <c r="B200" s="81" t="str">
        <f t="shared" si="19"/>
        <v>13249584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 ВАРНА АД</v>
      </c>
      <c r="B201" s="81" t="str">
        <f t="shared" si="19"/>
        <v>13249584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-84</v>
      </c>
    </row>
    <row r="202" spans="1:8" ht="15.75">
      <c r="A202" s="81" t="str">
        <f t="shared" si="18"/>
        <v>ХОЛДИНГ ВАРНА АД</v>
      </c>
      <c r="B202" s="81" t="str">
        <f t="shared" si="19"/>
        <v>13249584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1437</v>
      </c>
    </row>
    <row r="203" spans="1:8" ht="15.75">
      <c r="A203" s="81" t="str">
        <f t="shared" si="18"/>
        <v>ХОЛДИНГ ВАРНА АД</v>
      </c>
      <c r="B203" s="81" t="str">
        <f t="shared" si="19"/>
        <v>13249584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 ВАРНА АД</v>
      </c>
      <c r="B204" s="81" t="str">
        <f t="shared" si="19"/>
        <v>13249584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 ВАРНА АД</v>
      </c>
      <c r="B205" s="81" t="str">
        <f t="shared" si="19"/>
        <v>13249584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28074</v>
      </c>
    </row>
    <row r="206" spans="1:8" ht="15.75">
      <c r="A206" s="81" t="str">
        <f t="shared" si="18"/>
        <v>ХОЛДИНГ ВАРНА АД</v>
      </c>
      <c r="B206" s="81" t="str">
        <f t="shared" si="19"/>
        <v>13249584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-28855</v>
      </c>
    </row>
    <row r="207" spans="1:8" ht="15.75">
      <c r="A207" s="81" t="str">
        <f t="shared" si="18"/>
        <v>ХОЛДИНГ ВАРНА АД</v>
      </c>
      <c r="B207" s="81" t="str">
        <f t="shared" si="19"/>
        <v>13249584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-1469</v>
      </c>
    </row>
    <row r="208" spans="1:8" ht="15.75">
      <c r="A208" s="81" t="str">
        <f t="shared" si="18"/>
        <v>ХОЛДИНГ ВАРНА АД</v>
      </c>
      <c r="B208" s="81" t="str">
        <f t="shared" si="19"/>
        <v>13249584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-2006</v>
      </c>
    </row>
    <row r="209" spans="1:8" ht="15.75">
      <c r="A209" s="81" t="str">
        <f t="shared" si="18"/>
        <v>ХОЛДИНГ ВАРНА АД</v>
      </c>
      <c r="B209" s="81" t="str">
        <f t="shared" si="19"/>
        <v>13249584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ХОЛДИНГ ВАРНА АД</v>
      </c>
      <c r="B210" s="81" t="str">
        <f t="shared" si="19"/>
        <v>13249584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-34</v>
      </c>
    </row>
    <row r="211" spans="1:8" ht="15.75">
      <c r="A211" s="81" t="str">
        <f t="shared" si="18"/>
        <v>ХОЛДИНГ ВАРНА АД</v>
      </c>
      <c r="B211" s="81" t="str">
        <f t="shared" si="19"/>
        <v>13249584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-4290</v>
      </c>
    </row>
    <row r="212" spans="1:8" ht="15.75">
      <c r="A212" s="81" t="str">
        <f t="shared" si="18"/>
        <v>ХОЛДИНГ ВАРНА АД</v>
      </c>
      <c r="B212" s="81" t="str">
        <f t="shared" si="19"/>
        <v>13249584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-1640</v>
      </c>
    </row>
    <row r="213" spans="1:8" ht="15.75">
      <c r="A213" s="81" t="str">
        <f t="shared" si="18"/>
        <v>ХОЛДИНГ ВАРНА АД</v>
      </c>
      <c r="B213" s="81" t="str">
        <f t="shared" si="19"/>
        <v>13249584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12600</v>
      </c>
    </row>
    <row r="214" spans="1:8" ht="15.75">
      <c r="A214" s="81" t="str">
        <f t="shared" si="18"/>
        <v>ХОЛДИНГ ВАРНА АД</v>
      </c>
      <c r="B214" s="81" t="str">
        <f t="shared" si="19"/>
        <v>13249584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10960</v>
      </c>
    </row>
    <row r="215" spans="1:8" ht="15.75">
      <c r="A215" s="81" t="str">
        <f t="shared" si="18"/>
        <v>ХОЛДИНГ ВАРНА АД</v>
      </c>
      <c r="B215" s="81" t="str">
        <f t="shared" si="19"/>
        <v>13249584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ХОЛДИНГ ВАРНА АД</v>
      </c>
      <c r="B216" s="81" t="str">
        <f t="shared" si="19"/>
        <v>13249584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 ВАРНА АД</v>
      </c>
      <c r="B218" s="81" t="str">
        <f aca="true" t="shared" si="22" ref="B218:B281">pdeBulstat</f>
        <v>13249584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6486</v>
      </c>
    </row>
    <row r="219" spans="1:8" ht="15.75">
      <c r="A219" s="81" t="str">
        <f t="shared" si="21"/>
        <v>ХОЛДИНГ ВАРНА АД</v>
      </c>
      <c r="B219" s="81" t="str">
        <f t="shared" si="22"/>
        <v>13249584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 ВАРНА АД</v>
      </c>
      <c r="B220" s="81" t="str">
        <f t="shared" si="22"/>
        <v>13249584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 ВАРНА АД</v>
      </c>
      <c r="B221" s="81" t="str">
        <f t="shared" si="22"/>
        <v>13249584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 ВАРНА АД</v>
      </c>
      <c r="B222" s="81" t="str">
        <f t="shared" si="22"/>
        <v>13249584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6486</v>
      </c>
    </row>
    <row r="223" spans="1:8" ht="15.75">
      <c r="A223" s="81" t="str">
        <f t="shared" si="21"/>
        <v>ХОЛДИНГ ВАРНА АД</v>
      </c>
      <c r="B223" s="81" t="str">
        <f t="shared" si="22"/>
        <v>13249584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 ВАРНА АД</v>
      </c>
      <c r="B224" s="81" t="str">
        <f t="shared" si="22"/>
        <v>13249584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 ВАРНА АД</v>
      </c>
      <c r="B225" s="81" t="str">
        <f t="shared" si="22"/>
        <v>13249584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 ВАРНА АД</v>
      </c>
      <c r="B226" s="81" t="str">
        <f t="shared" si="22"/>
        <v>13249584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 ВАРНА АД</v>
      </c>
      <c r="B227" s="81" t="str">
        <f t="shared" si="22"/>
        <v>13249584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 ВАРНА АД</v>
      </c>
      <c r="B228" s="81" t="str">
        <f t="shared" si="22"/>
        <v>13249584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 ВАРНА АД</v>
      </c>
      <c r="B229" s="81" t="str">
        <f t="shared" si="22"/>
        <v>13249584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 ВАРНА АД</v>
      </c>
      <c r="B230" s="81" t="str">
        <f t="shared" si="22"/>
        <v>13249584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 ВАРНА АД</v>
      </c>
      <c r="B231" s="81" t="str">
        <f t="shared" si="22"/>
        <v>13249584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 ВАРНА АД</v>
      </c>
      <c r="B232" s="81" t="str">
        <f t="shared" si="22"/>
        <v>13249584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 ВАРНА АД</v>
      </c>
      <c r="B233" s="81" t="str">
        <f t="shared" si="22"/>
        <v>13249584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 ВАРНА АД</v>
      </c>
      <c r="B234" s="81" t="str">
        <f t="shared" si="22"/>
        <v>13249584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 ВАРНА АД</v>
      </c>
      <c r="B235" s="81" t="str">
        <f t="shared" si="22"/>
        <v>13249584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 ВАРНА АД</v>
      </c>
      <c r="B236" s="81" t="str">
        <f t="shared" si="22"/>
        <v>13249584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6486</v>
      </c>
    </row>
    <row r="237" spans="1:8" ht="15.75">
      <c r="A237" s="81" t="str">
        <f t="shared" si="21"/>
        <v>ХОЛДИНГ ВАРНА АД</v>
      </c>
      <c r="B237" s="81" t="str">
        <f t="shared" si="22"/>
        <v>13249584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 ВАРНА АД</v>
      </c>
      <c r="B238" s="81" t="str">
        <f t="shared" si="22"/>
        <v>13249584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 ВАРНА АД</v>
      </c>
      <c r="B239" s="81" t="str">
        <f t="shared" si="22"/>
        <v>13249584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6486</v>
      </c>
    </row>
    <row r="240" spans="1:8" ht="15.75">
      <c r="A240" s="81" t="str">
        <f t="shared" si="21"/>
        <v>ХОЛДИНГ ВАРНА АД</v>
      </c>
      <c r="B240" s="81" t="str">
        <f t="shared" si="22"/>
        <v>13249584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156816</v>
      </c>
    </row>
    <row r="241" spans="1:8" ht="15.75">
      <c r="A241" s="81" t="str">
        <f t="shared" si="21"/>
        <v>ХОЛДИНГ ВАРНА АД</v>
      </c>
      <c r="B241" s="81" t="str">
        <f t="shared" si="22"/>
        <v>13249584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 ВАРНА АД</v>
      </c>
      <c r="B242" s="81" t="str">
        <f t="shared" si="22"/>
        <v>13249584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 ВАРНА АД</v>
      </c>
      <c r="B243" s="81" t="str">
        <f t="shared" si="22"/>
        <v>13249584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 ВАРНА АД</v>
      </c>
      <c r="B244" s="81" t="str">
        <f t="shared" si="22"/>
        <v>13249584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156816</v>
      </c>
    </row>
    <row r="245" spans="1:8" ht="15.75">
      <c r="A245" s="81" t="str">
        <f t="shared" si="21"/>
        <v>ХОЛДИНГ ВАРНА АД</v>
      </c>
      <c r="B245" s="81" t="str">
        <f t="shared" si="22"/>
        <v>13249584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 ВАРНА АД</v>
      </c>
      <c r="B246" s="81" t="str">
        <f t="shared" si="22"/>
        <v>13249584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 ВАРНА АД</v>
      </c>
      <c r="B247" s="81" t="str">
        <f t="shared" si="22"/>
        <v>13249584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 ВАРНА АД</v>
      </c>
      <c r="B248" s="81" t="str">
        <f t="shared" si="22"/>
        <v>13249584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 ВАРНА АД</v>
      </c>
      <c r="B249" s="81" t="str">
        <f t="shared" si="22"/>
        <v>13249584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 ВАРНА АД</v>
      </c>
      <c r="B250" s="81" t="str">
        <f t="shared" si="22"/>
        <v>13249584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 ВАРНА АД</v>
      </c>
      <c r="B251" s="81" t="str">
        <f t="shared" si="22"/>
        <v>13249584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 ВАРНА АД</v>
      </c>
      <c r="B252" s="81" t="str">
        <f t="shared" si="22"/>
        <v>13249584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 ВАРНА АД</v>
      </c>
      <c r="B253" s="81" t="str">
        <f t="shared" si="22"/>
        <v>13249584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 ВАРНА АД</v>
      </c>
      <c r="B254" s="81" t="str">
        <f t="shared" si="22"/>
        <v>13249584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 ВАРНА АД</v>
      </c>
      <c r="B255" s="81" t="str">
        <f t="shared" si="22"/>
        <v>13249584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 ВАРНА АД</v>
      </c>
      <c r="B256" s="81" t="str">
        <f t="shared" si="22"/>
        <v>13249584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 ВАРНА АД</v>
      </c>
      <c r="B257" s="81" t="str">
        <f t="shared" si="22"/>
        <v>13249584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 ВАРНА АД</v>
      </c>
      <c r="B258" s="81" t="str">
        <f t="shared" si="22"/>
        <v>13249584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156816</v>
      </c>
    </row>
    <row r="259" spans="1:8" ht="15.75">
      <c r="A259" s="81" t="str">
        <f t="shared" si="21"/>
        <v>ХОЛДИНГ ВАРНА АД</v>
      </c>
      <c r="B259" s="81" t="str">
        <f t="shared" si="22"/>
        <v>13249584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 ВАРНА АД</v>
      </c>
      <c r="B260" s="81" t="str">
        <f t="shared" si="22"/>
        <v>13249584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 ВАРНА АД</v>
      </c>
      <c r="B261" s="81" t="str">
        <f t="shared" si="22"/>
        <v>13249584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156816</v>
      </c>
    </row>
    <row r="262" spans="1:8" ht="15.75">
      <c r="A262" s="81" t="str">
        <f t="shared" si="21"/>
        <v>ХОЛДИНГ ВАРНА АД</v>
      </c>
      <c r="B262" s="81" t="str">
        <f t="shared" si="22"/>
        <v>13249584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ХОЛДИНГ ВАРНА АД</v>
      </c>
      <c r="B263" s="81" t="str">
        <f t="shared" si="22"/>
        <v>13249584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 ВАРНА АД</v>
      </c>
      <c r="B264" s="81" t="str">
        <f t="shared" si="22"/>
        <v>13249584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 ВАРНА АД</v>
      </c>
      <c r="B265" s="81" t="str">
        <f t="shared" si="22"/>
        <v>13249584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 ВАРНА АД</v>
      </c>
      <c r="B266" s="81" t="str">
        <f t="shared" si="22"/>
        <v>13249584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ХОЛДИНГ ВАРНА АД</v>
      </c>
      <c r="B267" s="81" t="str">
        <f t="shared" si="22"/>
        <v>13249584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 ВАРНА АД</v>
      </c>
      <c r="B268" s="81" t="str">
        <f t="shared" si="22"/>
        <v>13249584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 ВАРНА АД</v>
      </c>
      <c r="B269" s="81" t="str">
        <f t="shared" si="22"/>
        <v>13249584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 ВАРНА АД</v>
      </c>
      <c r="B270" s="81" t="str">
        <f t="shared" si="22"/>
        <v>13249584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 ВАРНА АД</v>
      </c>
      <c r="B271" s="81" t="str">
        <f t="shared" si="22"/>
        <v>13249584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 ВАРНА АД</v>
      </c>
      <c r="B272" s="81" t="str">
        <f t="shared" si="22"/>
        <v>13249584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 ВАРНА АД</v>
      </c>
      <c r="B273" s="81" t="str">
        <f t="shared" si="22"/>
        <v>13249584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 ВАРНА АД</v>
      </c>
      <c r="B274" s="81" t="str">
        <f t="shared" si="22"/>
        <v>13249584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 ВАРНА АД</v>
      </c>
      <c r="B275" s="81" t="str">
        <f t="shared" si="22"/>
        <v>13249584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 ВАРНА АД</v>
      </c>
      <c r="B276" s="81" t="str">
        <f t="shared" si="22"/>
        <v>13249584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 ВАРНА АД</v>
      </c>
      <c r="B277" s="81" t="str">
        <f t="shared" si="22"/>
        <v>13249584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 ВАРНА АД</v>
      </c>
      <c r="B278" s="81" t="str">
        <f t="shared" si="22"/>
        <v>13249584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 ВАРНА АД</v>
      </c>
      <c r="B279" s="81" t="str">
        <f t="shared" si="22"/>
        <v>13249584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ХОЛДИНГ ВАРНА АД</v>
      </c>
      <c r="B280" s="81" t="str">
        <f t="shared" si="22"/>
        <v>13249584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ХОЛДИНГ ВАРНА АД</v>
      </c>
      <c r="B281" s="81" t="str">
        <f t="shared" si="22"/>
        <v>13249584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 ВАРНА АД</v>
      </c>
      <c r="B282" s="81" t="str">
        <f aca="true" t="shared" si="25" ref="B282:B345">pdeBulstat</f>
        <v>13249584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 ВАРНА АД</v>
      </c>
      <c r="B283" s="81" t="str">
        <f t="shared" si="25"/>
        <v>13249584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ХОЛДИНГ ВАРНА АД</v>
      </c>
      <c r="B284" s="81" t="str">
        <f t="shared" si="25"/>
        <v>13249584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ХОЛДИНГ ВАРНА АД</v>
      </c>
      <c r="B285" s="81" t="str">
        <f t="shared" si="25"/>
        <v>13249584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 ВАРНА АД</v>
      </c>
      <c r="B286" s="81" t="str">
        <f t="shared" si="25"/>
        <v>13249584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 ВАРНА АД</v>
      </c>
      <c r="B287" s="81" t="str">
        <f t="shared" si="25"/>
        <v>13249584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 ВАРНА АД</v>
      </c>
      <c r="B288" s="81" t="str">
        <f t="shared" si="25"/>
        <v>13249584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ХОЛДИНГ ВАРНА АД</v>
      </c>
      <c r="B289" s="81" t="str">
        <f t="shared" si="25"/>
        <v>13249584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 ВАРНА АД</v>
      </c>
      <c r="B290" s="81" t="str">
        <f t="shared" si="25"/>
        <v>13249584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 ВАРНА АД</v>
      </c>
      <c r="B291" s="81" t="str">
        <f t="shared" si="25"/>
        <v>13249584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 ВАРНА АД</v>
      </c>
      <c r="B292" s="81" t="str">
        <f t="shared" si="25"/>
        <v>13249584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 ВАРНА АД</v>
      </c>
      <c r="B293" s="81" t="str">
        <f t="shared" si="25"/>
        <v>13249584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 ВАРНА АД</v>
      </c>
      <c r="B294" s="81" t="str">
        <f t="shared" si="25"/>
        <v>13249584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 ВАРНА АД</v>
      </c>
      <c r="B295" s="81" t="str">
        <f t="shared" si="25"/>
        <v>13249584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 ВАРНА АД</v>
      </c>
      <c r="B296" s="81" t="str">
        <f t="shared" si="25"/>
        <v>13249584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 ВАРНА АД</v>
      </c>
      <c r="B297" s="81" t="str">
        <f t="shared" si="25"/>
        <v>13249584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 ВАРНА АД</v>
      </c>
      <c r="B298" s="81" t="str">
        <f t="shared" si="25"/>
        <v>13249584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 ВАРНА АД</v>
      </c>
      <c r="B299" s="81" t="str">
        <f t="shared" si="25"/>
        <v>13249584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 ВАРНА АД</v>
      </c>
      <c r="B300" s="81" t="str">
        <f t="shared" si="25"/>
        <v>13249584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 ВАРНА АД</v>
      </c>
      <c r="B301" s="81" t="str">
        <f t="shared" si="25"/>
        <v>13249584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 ВАРНА АД</v>
      </c>
      <c r="B302" s="81" t="str">
        <f t="shared" si="25"/>
        <v>13249584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ХОЛДИНГ ВАРНА АД</v>
      </c>
      <c r="B303" s="81" t="str">
        <f t="shared" si="25"/>
        <v>13249584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 ВАРНА АД</v>
      </c>
      <c r="B304" s="81" t="str">
        <f t="shared" si="25"/>
        <v>13249584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 ВАРНА АД</v>
      </c>
      <c r="B305" s="81" t="str">
        <f t="shared" si="25"/>
        <v>13249584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ХОЛДИНГ ВАРНА АД</v>
      </c>
      <c r="B306" s="81" t="str">
        <f t="shared" si="25"/>
        <v>13249584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2105</v>
      </c>
    </row>
    <row r="307" spans="1:8" ht="15.75">
      <c r="A307" s="81" t="str">
        <f t="shared" si="24"/>
        <v>ХОЛДИНГ ВАРНА АД</v>
      </c>
      <c r="B307" s="81" t="str">
        <f t="shared" si="25"/>
        <v>13249584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 ВАРНА АД</v>
      </c>
      <c r="B308" s="81" t="str">
        <f t="shared" si="25"/>
        <v>13249584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 ВАРНА АД</v>
      </c>
      <c r="B309" s="81" t="str">
        <f t="shared" si="25"/>
        <v>13249584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 ВАРНА АД</v>
      </c>
      <c r="B310" s="81" t="str">
        <f t="shared" si="25"/>
        <v>13249584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2105</v>
      </c>
    </row>
    <row r="311" spans="1:8" ht="15.75">
      <c r="A311" s="81" t="str">
        <f t="shared" si="24"/>
        <v>ХОЛДИНГ ВАРНА АД</v>
      </c>
      <c r="B311" s="81" t="str">
        <f t="shared" si="25"/>
        <v>13249584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 ВАРНА АД</v>
      </c>
      <c r="B312" s="81" t="str">
        <f t="shared" si="25"/>
        <v>13249584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 ВАРНА АД</v>
      </c>
      <c r="B313" s="81" t="str">
        <f t="shared" si="25"/>
        <v>13249584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 ВАРНА АД</v>
      </c>
      <c r="B314" s="81" t="str">
        <f t="shared" si="25"/>
        <v>13249584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 ВАРНА АД</v>
      </c>
      <c r="B315" s="81" t="str">
        <f t="shared" si="25"/>
        <v>13249584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 ВАРНА АД</v>
      </c>
      <c r="B316" s="81" t="str">
        <f t="shared" si="25"/>
        <v>13249584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 ВАРНА АД</v>
      </c>
      <c r="B317" s="81" t="str">
        <f t="shared" si="25"/>
        <v>13249584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 ВАРНА АД</v>
      </c>
      <c r="B318" s="81" t="str">
        <f t="shared" si="25"/>
        <v>13249584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 ВАРНА АД</v>
      </c>
      <c r="B319" s="81" t="str">
        <f t="shared" si="25"/>
        <v>13249584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 ВАРНА АД</v>
      </c>
      <c r="B320" s="81" t="str">
        <f t="shared" si="25"/>
        <v>13249584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 ВАРНА АД</v>
      </c>
      <c r="B321" s="81" t="str">
        <f t="shared" si="25"/>
        <v>13249584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 ВАРНА АД</v>
      </c>
      <c r="B322" s="81" t="str">
        <f t="shared" si="25"/>
        <v>13249584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 ВАРНА АД</v>
      </c>
      <c r="B323" s="81" t="str">
        <f t="shared" si="25"/>
        <v>13249584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 ВАРНА АД</v>
      </c>
      <c r="B324" s="81" t="str">
        <f t="shared" si="25"/>
        <v>13249584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2105</v>
      </c>
    </row>
    <row r="325" spans="1:8" ht="15.75">
      <c r="A325" s="81" t="str">
        <f t="shared" si="24"/>
        <v>ХОЛДИНГ ВАРНА АД</v>
      </c>
      <c r="B325" s="81" t="str">
        <f t="shared" si="25"/>
        <v>13249584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 ВАРНА АД</v>
      </c>
      <c r="B326" s="81" t="str">
        <f t="shared" si="25"/>
        <v>13249584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 ВАРНА АД</v>
      </c>
      <c r="B327" s="81" t="str">
        <f t="shared" si="25"/>
        <v>13249584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2105</v>
      </c>
    </row>
    <row r="328" spans="1:8" ht="15.75">
      <c r="A328" s="81" t="str">
        <f t="shared" si="24"/>
        <v>ХОЛДИНГ ВАРНА АД</v>
      </c>
      <c r="B328" s="81" t="str">
        <f t="shared" si="25"/>
        <v>13249584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6305</v>
      </c>
    </row>
    <row r="329" spans="1:8" ht="15.75">
      <c r="A329" s="81" t="str">
        <f t="shared" si="24"/>
        <v>ХОЛДИНГ ВАРНА АД</v>
      </c>
      <c r="B329" s="81" t="str">
        <f t="shared" si="25"/>
        <v>13249584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 ВАРНА АД</v>
      </c>
      <c r="B330" s="81" t="str">
        <f t="shared" si="25"/>
        <v>13249584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 ВАРНА АД</v>
      </c>
      <c r="B331" s="81" t="str">
        <f t="shared" si="25"/>
        <v>13249584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 ВАРНА АД</v>
      </c>
      <c r="B332" s="81" t="str">
        <f t="shared" si="25"/>
        <v>13249584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6305</v>
      </c>
    </row>
    <row r="333" spans="1:8" ht="15.75">
      <c r="A333" s="81" t="str">
        <f t="shared" si="24"/>
        <v>ХОЛДИНГ ВАРНА АД</v>
      </c>
      <c r="B333" s="81" t="str">
        <f t="shared" si="25"/>
        <v>13249584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 ВАРНА АД</v>
      </c>
      <c r="B334" s="81" t="str">
        <f t="shared" si="25"/>
        <v>13249584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 ВАРНА АД</v>
      </c>
      <c r="B335" s="81" t="str">
        <f t="shared" si="25"/>
        <v>13249584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 ВАРНА АД</v>
      </c>
      <c r="B336" s="81" t="str">
        <f t="shared" si="25"/>
        <v>13249584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 ВАРНА АД</v>
      </c>
      <c r="B337" s="81" t="str">
        <f t="shared" si="25"/>
        <v>13249584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 ВАРНА АД</v>
      </c>
      <c r="B338" s="81" t="str">
        <f t="shared" si="25"/>
        <v>13249584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 ВАРНА АД</v>
      </c>
      <c r="B339" s="81" t="str">
        <f t="shared" si="25"/>
        <v>13249584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 ВАРНА АД</v>
      </c>
      <c r="B340" s="81" t="str">
        <f t="shared" si="25"/>
        <v>13249584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 ВАРНА АД</v>
      </c>
      <c r="B341" s="81" t="str">
        <f t="shared" si="25"/>
        <v>13249584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 ВАРНА АД</v>
      </c>
      <c r="B342" s="81" t="str">
        <f t="shared" si="25"/>
        <v>13249584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 ВАРНА АД</v>
      </c>
      <c r="B343" s="81" t="str">
        <f t="shared" si="25"/>
        <v>13249584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 ВАРНА АД</v>
      </c>
      <c r="B344" s="81" t="str">
        <f t="shared" si="25"/>
        <v>13249584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 ВАРНА АД</v>
      </c>
      <c r="B345" s="81" t="str">
        <f t="shared" si="25"/>
        <v>13249584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 ВАРНА АД</v>
      </c>
      <c r="B346" s="81" t="str">
        <f aca="true" t="shared" si="28" ref="B346:B409">pdeBulstat</f>
        <v>13249584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6305</v>
      </c>
    </row>
    <row r="347" spans="1:8" ht="15.75">
      <c r="A347" s="81" t="str">
        <f t="shared" si="27"/>
        <v>ХОЛДИНГ ВАРНА АД</v>
      </c>
      <c r="B347" s="81" t="str">
        <f t="shared" si="28"/>
        <v>13249584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 ВАРНА АД</v>
      </c>
      <c r="B348" s="81" t="str">
        <f t="shared" si="28"/>
        <v>13249584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 ВАРНА АД</v>
      </c>
      <c r="B349" s="81" t="str">
        <f t="shared" si="28"/>
        <v>13249584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6305</v>
      </c>
    </row>
    <row r="350" spans="1:8" ht="15.75">
      <c r="A350" s="81" t="str">
        <f t="shared" si="27"/>
        <v>ХОЛДИНГ ВАРНА АД</v>
      </c>
      <c r="B350" s="81" t="str">
        <f t="shared" si="28"/>
        <v>13249584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16176</v>
      </c>
    </row>
    <row r="351" spans="1:8" ht="15.75">
      <c r="A351" s="81" t="str">
        <f t="shared" si="27"/>
        <v>ХОЛДИНГ ВАРНА АД</v>
      </c>
      <c r="B351" s="81" t="str">
        <f t="shared" si="28"/>
        <v>13249584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 ВАРНА АД</v>
      </c>
      <c r="B352" s="81" t="str">
        <f t="shared" si="28"/>
        <v>13249584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 ВАРНА АД</v>
      </c>
      <c r="B353" s="81" t="str">
        <f t="shared" si="28"/>
        <v>13249584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 ВАРНА АД</v>
      </c>
      <c r="B354" s="81" t="str">
        <f t="shared" si="28"/>
        <v>13249584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16176</v>
      </c>
    </row>
    <row r="355" spans="1:8" ht="15.75">
      <c r="A355" s="81" t="str">
        <f t="shared" si="27"/>
        <v>ХОЛДИНГ ВАРНА АД</v>
      </c>
      <c r="B355" s="81" t="str">
        <f t="shared" si="28"/>
        <v>13249584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-1558</v>
      </c>
    </row>
    <row r="356" spans="1:8" ht="15.75">
      <c r="A356" s="81" t="str">
        <f t="shared" si="27"/>
        <v>ХОЛДИНГ ВАРНА АД</v>
      </c>
      <c r="B356" s="81" t="str">
        <f t="shared" si="28"/>
        <v>13249584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 ВАРНА АД</v>
      </c>
      <c r="B357" s="81" t="str">
        <f t="shared" si="28"/>
        <v>13249584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 ВАРНА АД</v>
      </c>
      <c r="B358" s="81" t="str">
        <f t="shared" si="28"/>
        <v>13249584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 ВАРНА АД</v>
      </c>
      <c r="B359" s="81" t="str">
        <f t="shared" si="28"/>
        <v>13249584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 ВАРНА АД</v>
      </c>
      <c r="B360" s="81" t="str">
        <f t="shared" si="28"/>
        <v>13249584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 ВАРНА АД</v>
      </c>
      <c r="B361" s="81" t="str">
        <f t="shared" si="28"/>
        <v>13249584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 ВАРНА АД</v>
      </c>
      <c r="B362" s="81" t="str">
        <f t="shared" si="28"/>
        <v>13249584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 ВАРНА АД</v>
      </c>
      <c r="B363" s="81" t="str">
        <f t="shared" si="28"/>
        <v>13249584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 ВАРНА АД</v>
      </c>
      <c r="B364" s="81" t="str">
        <f t="shared" si="28"/>
        <v>13249584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 ВАРНА АД</v>
      </c>
      <c r="B365" s="81" t="str">
        <f t="shared" si="28"/>
        <v>13249584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 ВАРНА АД</v>
      </c>
      <c r="B366" s="81" t="str">
        <f t="shared" si="28"/>
        <v>13249584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 ВАРНА АД</v>
      </c>
      <c r="B367" s="81" t="str">
        <f t="shared" si="28"/>
        <v>13249584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ХОЛДИНГ ВАРНА АД</v>
      </c>
      <c r="B368" s="81" t="str">
        <f t="shared" si="28"/>
        <v>13249584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14618</v>
      </c>
    </row>
    <row r="369" spans="1:8" ht="15.75">
      <c r="A369" s="81" t="str">
        <f t="shared" si="27"/>
        <v>ХОЛДИНГ ВАРНА АД</v>
      </c>
      <c r="B369" s="81" t="str">
        <f t="shared" si="28"/>
        <v>13249584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 ВАРНА АД</v>
      </c>
      <c r="B370" s="81" t="str">
        <f t="shared" si="28"/>
        <v>13249584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 ВАРНА АД</v>
      </c>
      <c r="B371" s="81" t="str">
        <f t="shared" si="28"/>
        <v>13249584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14618</v>
      </c>
    </row>
    <row r="372" spans="1:8" ht="15.75">
      <c r="A372" s="81" t="str">
        <f t="shared" si="27"/>
        <v>ХОЛДИНГ ВАРНА АД</v>
      </c>
      <c r="B372" s="81" t="str">
        <f t="shared" si="28"/>
        <v>13249584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ХОЛДИНГ ВАРНА АД</v>
      </c>
      <c r="B373" s="81" t="str">
        <f t="shared" si="28"/>
        <v>13249584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 ВАРНА АД</v>
      </c>
      <c r="B374" s="81" t="str">
        <f t="shared" si="28"/>
        <v>13249584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 ВАРНА АД</v>
      </c>
      <c r="B375" s="81" t="str">
        <f t="shared" si="28"/>
        <v>13249584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 ВАРНА АД</v>
      </c>
      <c r="B376" s="81" t="str">
        <f t="shared" si="28"/>
        <v>13249584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ХОЛДИНГ ВАРНА АД</v>
      </c>
      <c r="B377" s="81" t="str">
        <f t="shared" si="28"/>
        <v>13249584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ХОЛДИНГ ВАРНА АД</v>
      </c>
      <c r="B378" s="81" t="str">
        <f t="shared" si="28"/>
        <v>13249584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 ВАРНА АД</v>
      </c>
      <c r="B379" s="81" t="str">
        <f t="shared" si="28"/>
        <v>13249584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 ВАРНА АД</v>
      </c>
      <c r="B380" s="81" t="str">
        <f t="shared" si="28"/>
        <v>13249584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 ВАРНА АД</v>
      </c>
      <c r="B381" s="81" t="str">
        <f t="shared" si="28"/>
        <v>13249584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 ВАРНА АД</v>
      </c>
      <c r="B382" s="81" t="str">
        <f t="shared" si="28"/>
        <v>13249584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 ВАРНА АД</v>
      </c>
      <c r="B383" s="81" t="str">
        <f t="shared" si="28"/>
        <v>13249584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 ВАРНА АД</v>
      </c>
      <c r="B384" s="81" t="str">
        <f t="shared" si="28"/>
        <v>13249584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 ВАРНА АД</v>
      </c>
      <c r="B385" s="81" t="str">
        <f t="shared" si="28"/>
        <v>13249584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 ВАРНА АД</v>
      </c>
      <c r="B386" s="81" t="str">
        <f t="shared" si="28"/>
        <v>13249584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 ВАРНА АД</v>
      </c>
      <c r="B387" s="81" t="str">
        <f t="shared" si="28"/>
        <v>13249584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 ВАРНА АД</v>
      </c>
      <c r="B388" s="81" t="str">
        <f t="shared" si="28"/>
        <v>13249584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 ВАРНА АД</v>
      </c>
      <c r="B389" s="81" t="str">
        <f t="shared" si="28"/>
        <v>13249584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ХОЛДИНГ ВАРНА АД</v>
      </c>
      <c r="B390" s="81" t="str">
        <f t="shared" si="28"/>
        <v>13249584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ХОЛДИНГ ВАРНА АД</v>
      </c>
      <c r="B391" s="81" t="str">
        <f t="shared" si="28"/>
        <v>13249584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 ВАРНА АД</v>
      </c>
      <c r="B392" s="81" t="str">
        <f t="shared" si="28"/>
        <v>13249584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 ВАРНА АД</v>
      </c>
      <c r="B393" s="81" t="str">
        <f t="shared" si="28"/>
        <v>13249584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ХОЛДИНГ ВАРНА АД</v>
      </c>
      <c r="B394" s="81" t="str">
        <f t="shared" si="28"/>
        <v>13249584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 ВАРНА АД</v>
      </c>
      <c r="B395" s="81" t="str">
        <f t="shared" si="28"/>
        <v>13249584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 ВАРНА АД</v>
      </c>
      <c r="B396" s="81" t="str">
        <f t="shared" si="28"/>
        <v>13249584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 ВАРНА АД</v>
      </c>
      <c r="B397" s="81" t="str">
        <f t="shared" si="28"/>
        <v>13249584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 ВАРНА АД</v>
      </c>
      <c r="B398" s="81" t="str">
        <f t="shared" si="28"/>
        <v>13249584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 ВАРНА АД</v>
      </c>
      <c r="B399" s="81" t="str">
        <f t="shared" si="28"/>
        <v>13249584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 ВАРНА АД</v>
      </c>
      <c r="B400" s="81" t="str">
        <f t="shared" si="28"/>
        <v>13249584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 ВАРНА АД</v>
      </c>
      <c r="B401" s="81" t="str">
        <f t="shared" si="28"/>
        <v>13249584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 ВАРНА АД</v>
      </c>
      <c r="B402" s="81" t="str">
        <f t="shared" si="28"/>
        <v>13249584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 ВАРНА АД</v>
      </c>
      <c r="B403" s="81" t="str">
        <f t="shared" si="28"/>
        <v>13249584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 ВАРНА АД</v>
      </c>
      <c r="B404" s="81" t="str">
        <f t="shared" si="28"/>
        <v>13249584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 ВАРНА АД</v>
      </c>
      <c r="B405" s="81" t="str">
        <f t="shared" si="28"/>
        <v>13249584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 ВАРНА АД</v>
      </c>
      <c r="B406" s="81" t="str">
        <f t="shared" si="28"/>
        <v>13249584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 ВАРНА АД</v>
      </c>
      <c r="B407" s="81" t="str">
        <f t="shared" si="28"/>
        <v>13249584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 ВАРНА АД</v>
      </c>
      <c r="B408" s="81" t="str">
        <f t="shared" si="28"/>
        <v>13249584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 ВАРНА АД</v>
      </c>
      <c r="B409" s="81" t="str">
        <f t="shared" si="28"/>
        <v>13249584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 ВАРНА АД</v>
      </c>
      <c r="B410" s="81" t="str">
        <f aca="true" t="shared" si="31" ref="B410:B459">pdeBulstat</f>
        <v>13249584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 ВАРНА АД</v>
      </c>
      <c r="B411" s="81" t="str">
        <f t="shared" si="31"/>
        <v>13249584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 ВАРНА АД</v>
      </c>
      <c r="B412" s="81" t="str">
        <f t="shared" si="31"/>
        <v>13249584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 ВАРНА АД</v>
      </c>
      <c r="B413" s="81" t="str">
        <f t="shared" si="31"/>
        <v>13249584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 ВАРНА АД</v>
      </c>
      <c r="B414" s="81" t="str">
        <f t="shared" si="31"/>
        <v>13249584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 ВАРНА АД</v>
      </c>
      <c r="B415" s="81" t="str">
        <f t="shared" si="31"/>
        <v>13249584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 ВАРНА АД</v>
      </c>
      <c r="B416" s="81" t="str">
        <f t="shared" si="31"/>
        <v>13249584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187888</v>
      </c>
    </row>
    <row r="417" spans="1:8" ht="15.75">
      <c r="A417" s="81" t="str">
        <f t="shared" si="30"/>
        <v>ХОЛДИНГ ВАРНА АД</v>
      </c>
      <c r="B417" s="81" t="str">
        <f t="shared" si="31"/>
        <v>13249584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 ВАРНА АД</v>
      </c>
      <c r="B418" s="81" t="str">
        <f t="shared" si="31"/>
        <v>13249584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 ВАРНА АД</v>
      </c>
      <c r="B419" s="81" t="str">
        <f t="shared" si="31"/>
        <v>13249584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 ВАРНА АД</v>
      </c>
      <c r="B420" s="81" t="str">
        <f t="shared" si="31"/>
        <v>13249584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187888</v>
      </c>
    </row>
    <row r="421" spans="1:8" ht="15.75">
      <c r="A421" s="81" t="str">
        <f t="shared" si="30"/>
        <v>ХОЛДИНГ ВАРНА АД</v>
      </c>
      <c r="B421" s="81" t="str">
        <f t="shared" si="31"/>
        <v>13249584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-1558</v>
      </c>
    </row>
    <row r="422" spans="1:8" ht="15.75">
      <c r="A422" s="81" t="str">
        <f t="shared" si="30"/>
        <v>ХОЛДИНГ ВАРНА АД</v>
      </c>
      <c r="B422" s="81" t="str">
        <f t="shared" si="31"/>
        <v>13249584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 ВАРНА АД</v>
      </c>
      <c r="B423" s="81" t="str">
        <f t="shared" si="31"/>
        <v>13249584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 ВАРНА АД</v>
      </c>
      <c r="B424" s="81" t="str">
        <f t="shared" si="31"/>
        <v>13249584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 ВАРНА АД</v>
      </c>
      <c r="B425" s="81" t="str">
        <f t="shared" si="31"/>
        <v>13249584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 ВАРНА АД</v>
      </c>
      <c r="B426" s="81" t="str">
        <f t="shared" si="31"/>
        <v>13249584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 ВАРНА АД</v>
      </c>
      <c r="B427" s="81" t="str">
        <f t="shared" si="31"/>
        <v>13249584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 ВАРНА АД</v>
      </c>
      <c r="B428" s="81" t="str">
        <f t="shared" si="31"/>
        <v>13249584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 ВАРНА АД</v>
      </c>
      <c r="B429" s="81" t="str">
        <f t="shared" si="31"/>
        <v>13249584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 ВАРНА АД</v>
      </c>
      <c r="B430" s="81" t="str">
        <f t="shared" si="31"/>
        <v>13249584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 ВАРНА АД</v>
      </c>
      <c r="B431" s="81" t="str">
        <f t="shared" si="31"/>
        <v>13249584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 ВАРНА АД</v>
      </c>
      <c r="B432" s="81" t="str">
        <f t="shared" si="31"/>
        <v>13249584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 ВАРНА АД</v>
      </c>
      <c r="B433" s="81" t="str">
        <f t="shared" si="31"/>
        <v>13249584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ХОЛДИНГ ВАРНА АД</v>
      </c>
      <c r="B434" s="81" t="str">
        <f t="shared" si="31"/>
        <v>13249584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186330</v>
      </c>
    </row>
    <row r="435" spans="1:8" ht="15.75">
      <c r="A435" s="81" t="str">
        <f t="shared" si="30"/>
        <v>ХОЛДИНГ ВАРНА АД</v>
      </c>
      <c r="B435" s="81" t="str">
        <f t="shared" si="31"/>
        <v>13249584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 ВАРНА АД</v>
      </c>
      <c r="B436" s="81" t="str">
        <f t="shared" si="31"/>
        <v>13249584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 ВАРНА АД</v>
      </c>
      <c r="B437" s="81" t="str">
        <f t="shared" si="31"/>
        <v>13249584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186330</v>
      </c>
    </row>
    <row r="438" spans="1:8" ht="15.75">
      <c r="A438" s="81" t="str">
        <f t="shared" si="30"/>
        <v>ХОЛДИНГ ВАРНА АД</v>
      </c>
      <c r="B438" s="81" t="str">
        <f t="shared" si="31"/>
        <v>13249584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34530</v>
      </c>
    </row>
    <row r="439" spans="1:8" ht="15.75">
      <c r="A439" s="81" t="str">
        <f t="shared" si="30"/>
        <v>ХОЛДИНГ ВАРНА АД</v>
      </c>
      <c r="B439" s="81" t="str">
        <f t="shared" si="31"/>
        <v>13249584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 ВАРНА АД</v>
      </c>
      <c r="B440" s="81" t="str">
        <f t="shared" si="31"/>
        <v>13249584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 ВАРНА АД</v>
      </c>
      <c r="B441" s="81" t="str">
        <f t="shared" si="31"/>
        <v>13249584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 ВАРНА АД</v>
      </c>
      <c r="B442" s="81" t="str">
        <f t="shared" si="31"/>
        <v>13249584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34530</v>
      </c>
    </row>
    <row r="443" spans="1:8" ht="15.75">
      <c r="A443" s="81" t="str">
        <f t="shared" si="30"/>
        <v>ХОЛДИНГ ВАРНА АД</v>
      </c>
      <c r="B443" s="81" t="str">
        <f t="shared" si="31"/>
        <v>13249584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-1304</v>
      </c>
    </row>
    <row r="444" spans="1:8" ht="15.75">
      <c r="A444" s="81" t="str">
        <f t="shared" si="30"/>
        <v>ХОЛДИНГ ВАРНА АД</v>
      </c>
      <c r="B444" s="81" t="str">
        <f t="shared" si="31"/>
        <v>13249584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 ВАРНА АД</v>
      </c>
      <c r="B445" s="81" t="str">
        <f t="shared" si="31"/>
        <v>13249584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 ВАРНА АД</v>
      </c>
      <c r="B446" s="81" t="str">
        <f t="shared" si="31"/>
        <v>13249584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 ВАРНА АД</v>
      </c>
      <c r="B447" s="81" t="str">
        <f t="shared" si="31"/>
        <v>13249584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 ВАРНА АД</v>
      </c>
      <c r="B448" s="81" t="str">
        <f t="shared" si="31"/>
        <v>13249584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 ВАРНА АД</v>
      </c>
      <c r="B449" s="81" t="str">
        <f t="shared" si="31"/>
        <v>13249584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 ВАРНА АД</v>
      </c>
      <c r="B450" s="81" t="str">
        <f t="shared" si="31"/>
        <v>13249584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 ВАРНА АД</v>
      </c>
      <c r="B451" s="81" t="str">
        <f t="shared" si="31"/>
        <v>13249584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 ВАРНА АД</v>
      </c>
      <c r="B452" s="81" t="str">
        <f t="shared" si="31"/>
        <v>13249584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 ВАРНА АД</v>
      </c>
      <c r="B453" s="81" t="str">
        <f t="shared" si="31"/>
        <v>13249584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 ВАРНА АД</v>
      </c>
      <c r="B454" s="81" t="str">
        <f t="shared" si="31"/>
        <v>13249584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 ВАРНА АД</v>
      </c>
      <c r="B455" s="81" t="str">
        <f t="shared" si="31"/>
        <v>13249584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ХОЛДИНГ ВАРНА АД</v>
      </c>
      <c r="B456" s="81" t="str">
        <f t="shared" si="31"/>
        <v>13249584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33226</v>
      </c>
    </row>
    <row r="457" spans="1:8" ht="15.75">
      <c r="A457" s="81" t="str">
        <f t="shared" si="30"/>
        <v>ХОЛДИНГ ВАРНА АД</v>
      </c>
      <c r="B457" s="81" t="str">
        <f t="shared" si="31"/>
        <v>13249584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 ВАРНА АД</v>
      </c>
      <c r="B458" s="81" t="str">
        <f t="shared" si="31"/>
        <v>13249584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 ВАРНА АД</v>
      </c>
      <c r="B459" s="81" t="str">
        <f t="shared" si="31"/>
        <v>13249584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33226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I.Markova</cp:lastModifiedBy>
  <cp:lastPrinted>2023-02-28T07:44:53Z</cp:lastPrinted>
  <dcterms:created xsi:type="dcterms:W3CDTF">2006-09-16T00:00:00Z</dcterms:created>
  <dcterms:modified xsi:type="dcterms:W3CDTF">2024-05-23T10:47:37Z</dcterms:modified>
  <cp:category/>
  <cp:version/>
  <cp:contentType/>
  <cp:contentStatus/>
</cp:coreProperties>
</file>