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<sst xmlns="http://schemas.openxmlformats.org/spreadsheetml/2006/main" count="1069" uniqueCount="873">
  <si>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</si>
  <si>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</si>
  <si>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</si>
  <si>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</si>
  <si>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</si>
  <si>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</si>
  <si>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</si>
  <si>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</si>
  <si>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</si>
  <si>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</si>
  <si>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</si>
  <si>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</si>
  <si>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</si>
  <si>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</si>
  <si>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</si>
  <si>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</si>
  <si>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</si>
  <si>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</si>
  <si>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</si>
  <si>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</si>
  <si>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</si>
  <si>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</si>
  <si>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</si>
  <si>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</si>
  <si>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</si>
  <si>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</si>
  <si>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</si>
  <si>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</si>
  <si>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</si>
  <si>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</si>
  <si>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</si>
  <si>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</si>
  <si>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</si>
  <si>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</si>
  <si>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</si>
  <si>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</si>
  <si>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</si>
  <si>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</si>
  <si>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</si>
  <si>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</si>
  <si>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</si>
  <si>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</si>
  <si>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</si>
  <si>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</si>
  <si>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</si>
  <si>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</si>
  <si>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</si>
  <si>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</si>
  <si>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</si>
  <si>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</si>
  <si>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</si>
  <si>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</si>
  <si>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</si>
  <si>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</si>
  <si>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</si>
  <si>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</si>
  <si>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</si>
  <si>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</si>
  <si>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</si>
  <si>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</si>
  <si>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</si>
  <si>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</si>
  <si>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</si>
  <si>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</si>
  <si>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</si>
  <si>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</si>
  <si>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</si>
  <si>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</si>
  <si>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</si>
  <si>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</si>
  <si>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</si>
  <si>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</si>
  <si>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</si>
  <si>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</si>
  <si>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</si>
  <si>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</si>
  <si>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</si>
  <si>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</si>
  <si>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</si>
  <si>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</si>
  <si>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</si>
  <si>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</si>
  <si>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</si>
  <si>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</si>
  <si>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</si>
  <si>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</si>
  <si>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</si>
  <si>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</si>
  <si>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</si>
  <si>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</si>
  <si>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</si>
  <si>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</si>
  <si>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</si>
  <si>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</si>
  <si>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</si>
  <si>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</si>
  <si>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</si>
  <si>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</si>
  <si>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</si>
  <si>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</si>
  <si>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</si>
  <si>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</si>
  <si>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</si>
  <si>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</si>
  <si>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</si>
  <si>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</si>
  <si>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</si>
  <si>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</si>
  <si>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</si>
  <si>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</si>
  <si>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</si>
  <si>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</si>
  <si>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</si>
  <si>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</si>
  <si>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</si>
  <si>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</si>
  <si>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</si>
  <si>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</si>
  <si>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</si>
  <si>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</si>
  <si>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</si>
  <si>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</si>
  <si>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</si>
  <si>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</si>
  <si>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</si>
  <si>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</si>
  <si>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</si>
  <si>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</si>
  <si>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</si>
  <si>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</si>
  <si>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</si>
  <si>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</si>
  <si>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</si>
  <si>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</si>
  <si>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</si>
  <si>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</si>
  <si>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</si>
  <si>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</si>
  <si>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</si>
  <si>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</si>
  <si>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</si>
  <si>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</si>
  <si>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</si>
  <si>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</si>
  <si>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</si>
  <si>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</si>
  <si>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</si>
  <si>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</si>
  <si>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</si>
  <si>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</si>
  <si>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</si>
  <si>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</si>
  <si>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</si>
  <si>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</si>
  <si>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</si>
  <si>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</si>
  <si>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</si>
  <si>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</si>
  <si>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</si>
  <si>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</si>
  <si>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</si>
  <si>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</si>
  <si>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</si>
  <si>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</si>
  <si>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</si>
  <si>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</si>
  <si>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</si>
  <si>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</si>
  <si>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</si>
  <si>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</si>
  <si>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</si>
  <si>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</si>
  <si>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</si>
  <si>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</si>
  <si>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</si>
  <si>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</si>
  <si>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</si>
  <si>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</si>
  <si>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</si>
  <si>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</si>
  <si>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</si>
  <si>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</si>
  <si>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</si>
  <si>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</si>
  <si>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</si>
  <si>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</si>
  <si>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</si>
  <si>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</si>
  <si>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</si>
  <si>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</si>
  <si>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</si>
  <si>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</si>
  <si>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</si>
  <si>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</si>
  <si>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</si>
  <si>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</si>
  <si>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</si>
  <si>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</si>
  <si>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</si>
  <si>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</si>
  <si>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</si>
  <si>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</si>
  <si>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</si>
  <si>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</si>
  <si>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</si>
  <si>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</si>
  <si>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</si>
  <si>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</si>
  <si>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</si>
  <si>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</si>
  <si>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</si>
  <si>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</si>
  <si>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</si>
  <si>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</si>
  <si>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</si>
  <si>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</si>
  <si>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</si>
  <si>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</si>
  <si>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</si>
  <si>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</si>
  <si>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</si>
  <si>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</si>
  <si>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</si>
  <si>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</si>
  <si>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</si>
  <si>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</si>
  <si>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</si>
  <si>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</si>
  <si>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</si>
  <si>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</si>
  <si>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</si>
  <si>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</si>
  <si>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</si>
  <si>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</si>
  <si>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</si>
  <si>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</si>
  <si>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</si>
  <si>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</si>
  <si>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</si>
  <si>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</si>
  <si>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</si>
  <si>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</si>
  <si>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</si>
  <si>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</si>
  <si>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</si>
  <si>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</si>
  <si>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</si>
  <si>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</si>
  <si>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</si>
  <si>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</si>
  <si>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</si>
  <si>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</si>
  <si>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</si>
  <si>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</si>
  <si>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</si>
  <si>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</si>
  <si>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</si>
  <si>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</si>
  <si>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</si>
  <si>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</si>
  <si>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</si>
  <si>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</si>
  <si>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</si>
  <si>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</si>
  <si>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</si>
  <si>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</si>
  <si>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</si>
  <si>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</si>
  <si>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</si>
  <si>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</si>
  <si>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</si>
  <si>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</si>
  <si>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</si>
  <si>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</si>
  <si>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</si>
  <si>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</si>
  <si>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</si>
  <si>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</si>
  <si>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</si>
  <si>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</si>
  <si>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</si>
  <si>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</si>
  <si>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</si>
  <si>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</si>
  <si>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</si>
  <si>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</si>
  <si>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</si>
  <si>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</si>
  <si>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</si>
  <si>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</si>
  <si>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</si>
  <si>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</si>
  <si>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</si>
  <si>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</si>
  <si>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</si>
  <si>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</si>
  <si>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</si>
  <si>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</si>
  <si>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</si>
  <si>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</si>
  <si>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</si>
  <si>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</si>
  <si>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</si>
  <si>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</si>
  <si>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</si>
  <si>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</si>
  <si>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</si>
  <si>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</si>
  <si>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</si>
  <si>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</si>
  <si>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</si>
  <si>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</si>
  <si>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</si>
  <si>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</si>
  <si>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</si>
  <si>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</si>
  <si>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</si>
  <si>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</si>
  <si>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</si>
  <si>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</si>
  <si>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</si>
  <si>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</si>
  <si>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</si>
  <si>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</si>
  <si>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</si>
  <si>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</si>
  <si>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</si>
  <si>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</si>
  <si>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</si>
  <si>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</si>
  <si>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</si>
  <si>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</si>
  <si>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</si>
  <si>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</si>
  <si>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</si>
  <si>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</si>
  <si>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</si>
  <si>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</si>
  <si>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</si>
  <si>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</si>
  <si>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</si>
  <si>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</si>
  <si>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</si>
  <si>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</si>
  <si>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</si>
  <si>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</si>
  <si>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</si>
  <si>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</si>
  <si>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</si>
  <si>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</si>
  <si>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</si>
  <si>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</si>
  <si>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</si>
  <si>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</si>
  <si>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</si>
  <si>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</si>
  <si>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</si>
  <si>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</si>
  <si>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</si>
  <si>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</si>
  <si>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</si>
  <si>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</si>
  <si>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</si>
  <si>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</si>
  <si>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</si>
  <si>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</si>
  <si>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</si>
  <si>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</si>
  <si>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</si>
  <si>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</si>
  <si>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</si>
  <si>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</si>
  <si>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</si>
  <si>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</si>
  <si>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</si>
  <si>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</si>
  <si>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</si>
  <si>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</si>
  <si>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</si>
  <si>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</si>
  <si>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</si>
  <si>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</si>
  <si>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</si>
  <si>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</si>
  <si>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</si>
  <si>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</si>
  <si>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</si>
  <si>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</si>
  <si>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</si>
  <si>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</si>
  <si>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</si>
  <si>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</si>
  <si>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</si>
  <si>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</si>
  <si>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</si>
  <si>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</si>
  <si>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</si>
  <si>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</si>
  <si>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</si>
  <si>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</si>
  <si>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</si>
  <si>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</si>
  <si>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</si>
  <si>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</si>
  <si>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</si>
  <si>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</si>
  <si>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</si>
  <si>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</si>
  <si>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</si>
  <si>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</si>
  <si>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</si>
  <si>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</si>
  <si>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</si>
  <si>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</si>
  <si>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</si>
  <si>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</si>
  <si>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</si>
  <si>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</si>
  <si>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</si>
  <si>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</si>
  <si>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</si>
  <si>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</si>
  <si>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</si>
  <si>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</si>
  <si>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</si>
  <si>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</si>
  <si>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</si>
  <si>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</si>
  <si>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</si>
  <si>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</si>
  <si>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</si>
  <si>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</si>
  <si>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</si>
  <si>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</si>
  <si>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</si>
  <si>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</si>
  <si>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</si>
  <si>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</si>
  <si>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</si>
  <si>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</si>
  <si>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</si>
  <si>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</si>
  <si>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</si>
  <si>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</si>
  <si>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</si>
  <si>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</si>
  <si>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</si>
  <si>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</si>
  <si>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</si>
  <si>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</si>
  <si>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</si>
  <si>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</si>
  <si>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</si>
  <si>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</si>
  <si>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</si>
  <si>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</si>
  <si>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</si>
  <si>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</si>
  <si>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</si>
  <si>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</si>
  <si>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</si>
  <si>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</si>
  <si>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</si>
  <si>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</si>
  <si>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</si>
  <si>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</si>
  <si>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</si>
  <si>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</si>
  <si>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</si>
  <si>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</si>
  <si>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</si>
  <si>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</si>
  <si>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</si>
  <si>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</si>
  <si>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</si>
  <si>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</si>
  <si>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</si>
  <si>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</si>
  <si>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</si>
  <si>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</si>
  <si>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</si>
  <si>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</si>
  <si>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</si>
  <si>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</si>
  <si>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</si>
  <si>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</si>
  <si>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</si>
  <si>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</si>
  <si>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</si>
  <si>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</si>
  <si>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</si>
  <si>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</si>
  <si>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</si>
  <si>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</si>
  <si>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</si>
  <si>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</si>
  <si>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</si>
  <si>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</si>
  <si>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</si>
  <si>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</si>
  <si>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</si>
  <si>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</si>
  <si>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</si>
  <si>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</si>
  <si>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</si>
  <si>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</si>
  <si>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</si>
  <si>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</si>
  <si>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</si>
  <si>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</si>
  <si>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</si>
  <si>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</si>
  <si>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</si>
  <si>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</si>
  <si>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</si>
  <si>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</si>
  <si>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</si>
  <si>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</si>
  <si>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</si>
  <si>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</si>
  <si>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</si>
  <si>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</si>
  <si>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</si>
  <si>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</si>
  <si>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</si>
  <si>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</si>
  <si>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</si>
  <si>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</si>
  <si>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</si>
  <si>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</si>
  <si>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</si>
  <si>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</si>
  <si>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</si>
  <si>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</si>
  <si>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</si>
  <si>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</si>
  <si>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</si>
  <si>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</si>
  <si>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</si>
  <si>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</si>
  <si>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</si>
  <si>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</si>
  <si>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</si>
  <si>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</si>
  <si>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</si>
  <si>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</si>
  <si>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</si>
  <si>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</si>
  <si>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</si>
  <si>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</si>
  <si>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</si>
  <si>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</si>
  <si>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</si>
  <si>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</si>
  <si>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</si>
  <si>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</si>
  <si>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</si>
  <si>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</si>
  <si>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</si>
  <si>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</si>
  <si>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</si>
  <si>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</si>
  <si>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</si>
  <si>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</si>
  <si>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</si>
  <si>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</si>
  <si>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</si>
  <si>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</si>
  <si>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</si>
  <si>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</si>
  <si>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</si>
  <si>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</si>
  <si>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</si>
  <si>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</si>
  <si>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</si>
  <si>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</si>
  <si>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</si>
  <si>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</si>
  <si>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</si>
  <si>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</si>
  <si>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</si>
  <si>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</si>
  <si>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</si>
  <si>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</si>
  <si>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</si>
  <si>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</si>
  <si>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</si>
  <si>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</si>
  <si>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</si>
  <si>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</si>
  <si>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</si>
  <si>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</si>
  <si>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</si>
  <si>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</si>
  <si>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</si>
  <si>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</si>
  <si>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</si>
  <si>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</si>
  <si>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</si>
  <si>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</si>
  <si>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</si>
  <si>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</si>
  <si>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</si>
  <si>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</si>
  <si>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</si>
  <si>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</si>
  <si>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</si>
  <si>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</si>
  <si>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</si>
  <si>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</si>
  <si>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</si>
  <si>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</si>
  <si>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</si>
  <si>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</si>
  <si>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</si>
  <si>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</si>
  <si>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</si>
  <si>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</si>
  <si>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</si>
  <si>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</si>
  <si>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</si>
  <si>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</si>
  <si>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</si>
  <si>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</si>
  <si>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</si>
  <si>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</si>
  <si>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</si>
  <si>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</si>
  <si>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</si>
  <si>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</si>
  <si>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</si>
  <si>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</si>
  <si>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</si>
  <si>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</si>
  <si>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</si>
  <si>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</si>
  <si>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</si>
  <si>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</si>
  <si>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</si>
  <si>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</si>
  <si>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</si>
  <si>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</si>
  <si>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</si>
  <si>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</si>
  <si>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</si>
  <si>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</si>
  <si>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</si>
  <si>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</si>
  <si>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</si>
  <si>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</si>
  <si>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</si>
  <si>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</si>
  <si>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</si>
  <si>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</si>
  <si>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</si>
  <si>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</si>
  <si>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</si>
  <si>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</si>
  <si>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</si>
  <si>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</si>
  <si>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</si>
  <si>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</si>
  <si>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</si>
  <si>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</si>
  <si>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</si>
  <si>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</si>
  <si>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</si>
  <si>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</si>
  <si>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</si>
  <si>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</si>
  <si>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</si>
  <si>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</si>
  <si>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</si>
  <si>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</si>
  <si>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</si>
  <si>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</si>
  <si>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</si>
  <si>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</si>
  <si>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</si>
  <si>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</si>
  <si>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</si>
  <si>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</si>
  <si>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</si>
  <si>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</si>
  <si>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</si>
  <si>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</si>
  <si>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</si>
  <si>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</si>
  <si>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</si>
  <si>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</si>
  <si>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</si>
  <si>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</si>
  <si>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</si>
  <si>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</si>
  <si>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</si>
  <si>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</si>
  <si>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</si>
  <si>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</si>
  <si>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</si>
  <si>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</si>
  <si>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</si>
  <si>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</si>
  <si>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</si>
  <si>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</si>
  <si>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</si>
  <si>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</si>
  <si>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</si>
  <si>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</si>
  <si>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</si>
  <si>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</si>
  <si>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</si>
  <si>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</si>
  <si>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</si>
  <si>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</si>
  <si>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</si>
  <si>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</si>
  <si>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</si>
  <si>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</si>
  <si>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</si>
  <si>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</si>
  <si>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</si>
  <si>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</si>
  <si>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</si>
  <si>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</si>
  <si>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</si>
  <si>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</si>
  <si>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</si>
  <si>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</si>
  <si>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</si>
  <si>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</si>
  <si>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</si>
  <si>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</si>
  <si>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</si>
  <si>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</si>
  <si>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</si>
  <si>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</si>
  <si>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</si>
  <si>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</si>
  <si>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</si>
  <si>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</si>
  <si>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</si>
  <si>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</si>
  <si>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</si>
  <si>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</si>
  <si>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</si>
  <si>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</si>
  <si>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</si>
  <si>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</si>
  <si>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</si>
  <si>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</si>
  <si>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</si>
  <si>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</si>
  <si>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</si>
  <si>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</si>
  <si>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</si>
  <si>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</si>
  <si>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</si>
  <si>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</si>
  <si>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</si>
  <si>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</si>
  <si>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</si>
  <si>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</si>
  <si>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</si>
  <si>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</si>
  <si>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</si>
  <si>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</si>
  <si>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</si>
  <si>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</si>
  <si>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</si>
  <si>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</si>
  <si>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</si>
  <si>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</si>
  <si>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</si>
  <si>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</si>
  <si>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</si>
  <si>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</si>
  <si>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</si>
  <si>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</si>
  <si>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</si>
  <si>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</si>
  <si>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</si>
  <si>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</si>
  <si>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</si>
  <si>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</si>
  <si>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</si>
  <si>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</si>
  <si>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</si>
  <si>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</si>
  <si>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</si>
  <si>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</si>
  <si>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</si>
  <si>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</si>
  <si>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</si>
  <si>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</si>
  <si>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</si>
  <si>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</si>
  <si>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</si>
  <si>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</si>
  <si>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</si>
  <si>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</si>
  <si>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</si>
  <si>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</si>
  <si>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</si>
  <si>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</si>
  <si>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</si>
  <si>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</si>
  <si>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</si>
  <si>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</si>
  <si>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</si>
  <si>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</si>
  <si>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</si>
  <si>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</si>
  <si>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</si>
  <si>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</si>
  <si>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</si>
  <si>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</si>
  <si>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</si>
  <si>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</si>
  <si>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</si>
  <si>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</si>
  <si>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</si>
  <si>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</si>
  <si>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</si>
  <si>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</si>
  <si>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</si>
  <si>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</si>
  <si>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</si>
  <si>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</si>
  <si>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</si>
  <si>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</si>
  <si>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</si>
  <si>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</si>
  <si>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</si>
  <si>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</si>
  <si>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</si>
  <si>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</si>
  <si>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</si>
  <si>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</si>
  <si>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</si>
  <si>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</si>
  <si>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</si>
  <si>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</si>
  <si>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</si>
  <si>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</si>
  <si>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</si>
  <si>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</si>
  <si>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</si>
  <si>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</si>
  <si>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</si>
  <si>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</si>
  <si>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</si>
  <si>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</si>
  <si>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</si>
  <si>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</si>
  <si>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</si>
  <si>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</si>
  <si>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</si>
  <si>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</si>
  <si>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</si>
  <si>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</si>
  <si>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</si>
  <si>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МАРБЪЛ АРТС АД</t>
  </si>
  <si>
    <t>Ръководител: Константинос Михелакис</t>
  </si>
  <si>
    <t>Константинос Михелакис</t>
  </si>
  <si>
    <t xml:space="preserve"> 01.01.2010 г. - 31.12.2010 г.</t>
  </si>
  <si>
    <t>Дата на съставяне: 07.01.2011 г.</t>
  </si>
  <si>
    <t>Съставител: ЕсЕфПи Акаунтинг ООД</t>
  </si>
  <si>
    <t>07.01.2011 г.</t>
  </si>
  <si>
    <t>Дата на съставяне:     07.01.2011 г.</t>
  </si>
  <si>
    <t xml:space="preserve">Дата  на съставяне:      07.01.2011 г.                                              </t>
  </si>
  <si>
    <t xml:space="preserve">Дата на съставяне: 07.01.2011 г.       </t>
  </si>
  <si>
    <r>
      <t xml:space="preserve">Дата на съставяне: </t>
    </r>
    <r>
      <rPr>
        <sz val="10"/>
        <rFont val="Times New Roman"/>
        <family val="1"/>
      </rPr>
      <t>07.01.2011 г.</t>
    </r>
  </si>
  <si>
    <t>ЕсЕфПи Акаунтинг ООД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</si>
</sst>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85">
      <selection activeCell="G38" sqref="G3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861</v>
      </c>
      <c r="F3" s="217" t="s">
        <v>2</v>
      </c>
      <c r="G3" s="172"/>
      <c r="H3" s="461">
        <v>200934460</v>
      </c>
    </row>
    <row r="4" spans="1:8" ht="15">
      <c r="A4" s="580" t="s">
        <v>3</v>
      </c>
      <c r="B4" s="586"/>
      <c r="C4" s="586"/>
      <c r="D4" s="586"/>
      <c r="E4" s="504" t="s">
        <v>860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</v>
      </c>
      <c r="H11" s="152">
        <v>100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100</v>
      </c>
      <c r="H17" s="154">
        <f>H11+H14+H15+H16</f>
        <v>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</v>
      </c>
      <c r="H33" s="154">
        <f>H27+H31+H32</f>
        <v>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91</v>
      </c>
      <c r="H36" s="154">
        <f>H25+H17+H33</f>
        <v>100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88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88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88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</v>
      </c>
      <c r="H61" s="154">
        <f>SUM(H62:H68)</f>
        <v>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88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90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</v>
      </c>
      <c r="H71" s="161">
        <f>H59+H60+H61+H69+H70</f>
        <v>88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</v>
      </c>
      <c r="D75" s="155">
        <f>SUM(D67:D74)</f>
        <v>90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</v>
      </c>
      <c r="H79" s="162">
        <f>H71+H74+H75+H76</f>
        <v>88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92</v>
      </c>
      <c r="D87" s="151">
        <v>10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92</v>
      </c>
      <c r="D91" s="155">
        <f>SUM(D87:D90)</f>
        <v>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88</v>
      </c>
      <c r="D92" s="151">
        <v>88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181</v>
      </c>
      <c r="D93" s="155">
        <f>D64+D75+D84+D91+D92</f>
        <v>188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181</v>
      </c>
      <c r="D94" s="164">
        <f>D93+D55</f>
        <v>188</v>
      </c>
      <c r="E94" s="449" t="s">
        <v>270</v>
      </c>
      <c r="F94" s="289" t="s">
        <v>271</v>
      </c>
      <c r="G94" s="165">
        <f>G36+G39+G55+G79</f>
        <v>181</v>
      </c>
      <c r="H94" s="165">
        <f>H36+H39+H55+H79</f>
        <v>188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4" t="s">
        <v>866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5">
      <selection activeCell="C12" sqref="C1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МАРБЪЛ АРТС АД</v>
      </c>
      <c r="C2" s="589"/>
      <c r="D2" s="589"/>
      <c r="E2" s="589"/>
      <c r="F2" s="575" t="s">
        <v>2</v>
      </c>
      <c r="G2" s="575"/>
      <c r="H2" s="526">
        <f>'справка №1-БАЛАНС'!H3</f>
        <v>200934460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 01.01.2010 г. - 31.12.2010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8</v>
      </c>
      <c r="D10" s="46"/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</v>
      </c>
      <c r="D19" s="49">
        <f>SUM(D9:D15)+D16</f>
        <v>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</v>
      </c>
      <c r="D28" s="50">
        <f>D26+D19</f>
        <v>0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</v>
      </c>
      <c r="D33" s="49">
        <f>D28-D31+D32</f>
        <v>0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9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</v>
      </c>
      <c r="D42" s="53">
        <f>D33+D35+D39</f>
        <v>0</v>
      </c>
      <c r="E42" s="128" t="s">
        <v>379</v>
      </c>
      <c r="F42" s="129" t="s">
        <v>380</v>
      </c>
      <c r="G42" s="53">
        <f>G39+G33</f>
        <v>9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7" t="s">
        <v>872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2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МАРБЪЛ АРТС АД</v>
      </c>
      <c r="C4" s="541" t="s">
        <v>2</v>
      </c>
      <c r="D4" s="541">
        <f>'справка №1-БАЛАНС'!H3</f>
        <v>200934460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01.01.2010 г. - 31.12.2010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-5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89</v>
      </c>
      <c r="D19" s="54">
        <v>-90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82</v>
      </c>
      <c r="D20" s="55">
        <f>SUM(D10:D19)</f>
        <v>-90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100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82</v>
      </c>
      <c r="D43" s="55">
        <f>D42+D32+D20</f>
        <v>10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</v>
      </c>
      <c r="D44" s="132">
        <v>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92</v>
      </c>
      <c r="D45" s="55">
        <f>D44+D43</f>
        <v>10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92</v>
      </c>
      <c r="D46" s="56">
        <v>10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F41" sqref="F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МАРБЪЛ АРТС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200934460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01.01.2010 г. - 31.12.2010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0</v>
      </c>
      <c r="K11" s="60"/>
      <c r="L11" s="344">
        <f>SUM(C11:K11)</f>
        <v>100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344">
        <f t="shared" si="1"/>
        <v>100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</v>
      </c>
      <c r="K16" s="60"/>
      <c r="L16" s="344">
        <f t="shared" si="1"/>
        <v>-9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-9</v>
      </c>
      <c r="K29" s="59">
        <f t="shared" si="6"/>
        <v>0</v>
      </c>
      <c r="L29" s="344">
        <f t="shared" si="1"/>
        <v>91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-9</v>
      </c>
      <c r="K32" s="59">
        <f t="shared" si="7"/>
        <v>0</v>
      </c>
      <c r="L32" s="344">
        <f t="shared" si="1"/>
        <v>91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9" t="s">
        <v>818</v>
      </c>
      <c r="E38" s="579"/>
      <c r="F38" s="579" t="s">
        <v>872</v>
      </c>
      <c r="G38" s="579"/>
      <c r="H38" s="579"/>
      <c r="I38" s="579"/>
      <c r="J38" s="15" t="s">
        <v>854</v>
      </c>
      <c r="K38" s="15"/>
      <c r="L38" s="579" t="s">
        <v>863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N43" sqref="N4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МАРБЪЛ АРТС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200934460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01.01.2010 г. - 31.12.2010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7" t="s">
        <v>872</v>
      </c>
      <c r="L44" s="607"/>
      <c r="M44" s="607"/>
      <c r="N44" s="607"/>
      <c r="O44" s="596" t="s">
        <v>862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7">
      <selection activeCell="D64" sqref="D6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МАРБЪЛ АРТС АД</v>
      </c>
      <c r="C3" s="619"/>
      <c r="D3" s="526" t="s">
        <v>2</v>
      </c>
      <c r="E3" s="107">
        <f>'справка №1-БАЛАНС'!H3</f>
        <v>200934460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01.01.2010 г. - 31.12.2010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88</v>
      </c>
      <c r="D64" s="108">
        <v>88</v>
      </c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88</v>
      </c>
      <c r="D66" s="103">
        <f>D52+D56+D61+D62+D63+D64</f>
        <v>88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90</v>
      </c>
      <c r="D97" s="104">
        <f>D96+D68+D66</f>
        <v>90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865</v>
      </c>
      <c r="B109" s="613"/>
      <c r="C109" s="613" t="s">
        <v>866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3" sqref="E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МАРБЪЛ АРТС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200934460</v>
      </c>
    </row>
    <row r="5" spans="1:9" ht="15">
      <c r="A5" s="501" t="s">
        <v>5</v>
      </c>
      <c r="B5" s="621" t="str">
        <f>'справка №1-БАЛАНС'!E5</f>
        <v> 01.01.2010 г. - 31.12.2010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23"/>
      <c r="C30" s="623"/>
      <c r="D30" s="459" t="s">
        <v>818</v>
      </c>
      <c r="E30" s="622" t="s">
        <v>872</v>
      </c>
      <c r="F30" s="622"/>
      <c r="G30" s="622"/>
      <c r="H30" s="420" t="s">
        <v>780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0">
      <selection activeCell="A157" sqref="A15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МАРБЪЛ АРТС АД</v>
      </c>
      <c r="C5" s="627"/>
      <c r="D5" s="627"/>
      <c r="E5" s="570" t="s">
        <v>2</v>
      </c>
      <c r="F5" s="451">
        <f>'справка №1-БАЛАНС'!H3</f>
        <v>200934460</v>
      </c>
    </row>
    <row r="6" spans="1:13" ht="15" customHeight="1">
      <c r="A6" s="27" t="s">
        <v>821</v>
      </c>
      <c r="B6" s="628" t="str">
        <f>'справка №1-БАЛАНС'!E5</f>
        <v> 01.01.2010 г. - 31.12.2010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866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sf-4</cp:lastModifiedBy>
  <cp:lastPrinted>2004-04-16T15:23:12Z</cp:lastPrinted>
  <dcterms:created xsi:type="dcterms:W3CDTF">2000-06-29T12:02:40Z</dcterms:created>
  <dcterms:modified xsi:type="dcterms:W3CDTF">2011-01-14T12:47:01Z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