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45" yWindow="5430" windowWidth="19440" windowHeight="5715" tabRatio="814" firstSheet="2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C12" i="6"/>
  <c r="AA3" i="1" l="1"/>
  <c r="B113" i="9" s="1"/>
  <c r="AA2" i="1"/>
  <c r="B98" i="4" s="1"/>
  <c r="AA1" i="1"/>
  <c r="H8" i="2"/>
  <c r="C47" i="8"/>
  <c r="B38" i="7"/>
  <c r="B56" i="6"/>
  <c r="B50" i="5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B100" i="4"/>
  <c r="E148" i="11"/>
  <c r="H1324" i="2" s="1"/>
  <c r="C148" i="11"/>
  <c r="H1304" i="2" s="1"/>
  <c r="F147" i="11"/>
  <c r="F146"/>
  <c r="F145"/>
  <c r="F144"/>
  <c r="F143"/>
  <c r="F142"/>
  <c r="F141"/>
  <c r="F140"/>
  <c r="F139"/>
  <c r="F138"/>
  <c r="F137"/>
  <c r="F136"/>
  <c r="F135"/>
  <c r="F148" s="1"/>
  <c r="H1334" i="2" s="1"/>
  <c r="F134" i="11"/>
  <c r="F133"/>
  <c r="E131"/>
  <c r="H1323" i="2"/>
  <c r="C131" i="11"/>
  <c r="F130"/>
  <c r="F129"/>
  <c r="F128"/>
  <c r="F127"/>
  <c r="F126"/>
  <c r="F125"/>
  <c r="F124"/>
  <c r="F123"/>
  <c r="F122"/>
  <c r="F121"/>
  <c r="F120"/>
  <c r="F119"/>
  <c r="F118"/>
  <c r="F117"/>
  <c r="F116"/>
  <c r="F131" s="1"/>
  <c r="E114"/>
  <c r="H1322" i="2"/>
  <c r="C114" i="11"/>
  <c r="H1302" i="2"/>
  <c r="F113" i="11"/>
  <c r="F112"/>
  <c r="F111"/>
  <c r="F110"/>
  <c r="F109"/>
  <c r="F108"/>
  <c r="F107"/>
  <c r="F106"/>
  <c r="F105"/>
  <c r="F104"/>
  <c r="F103"/>
  <c r="F102"/>
  <c r="F101"/>
  <c r="F100"/>
  <c r="F99"/>
  <c r="F114"/>
  <c r="H1332" i="2" s="1"/>
  <c r="E97" i="11"/>
  <c r="H1321" i="2" s="1"/>
  <c r="C97" i="11"/>
  <c r="H1301" i="2" s="1"/>
  <c r="F96" i="11"/>
  <c r="F95"/>
  <c r="F94"/>
  <c r="F93"/>
  <c r="F92"/>
  <c r="F91"/>
  <c r="F90"/>
  <c r="F89"/>
  <c r="F88"/>
  <c r="F87"/>
  <c r="F86"/>
  <c r="F85"/>
  <c r="F84"/>
  <c r="F83"/>
  <c r="F82"/>
  <c r="E78"/>
  <c r="H1319" i="2" s="1"/>
  <c r="C78" i="11"/>
  <c r="F77"/>
  <c r="F76"/>
  <c r="F75"/>
  <c r="F74"/>
  <c r="F73"/>
  <c r="F72"/>
  <c r="F71"/>
  <c r="F70"/>
  <c r="F69"/>
  <c r="F68"/>
  <c r="F67"/>
  <c r="F66"/>
  <c r="F65"/>
  <c r="F64"/>
  <c r="F63"/>
  <c r="E61"/>
  <c r="H1318" i="2" s="1"/>
  <c r="C61" i="11"/>
  <c r="H1298" i="2" s="1"/>
  <c r="F60" i="11"/>
  <c r="F59"/>
  <c r="F58"/>
  <c r="F57"/>
  <c r="F56"/>
  <c r="F55"/>
  <c r="F54"/>
  <c r="F53"/>
  <c r="F52"/>
  <c r="F51"/>
  <c r="F50"/>
  <c r="F49"/>
  <c r="F48"/>
  <c r="F47"/>
  <c r="F46"/>
  <c r="F61" s="1"/>
  <c r="H1328" i="2" s="1"/>
  <c r="E44" i="11"/>
  <c r="H1317" i="2"/>
  <c r="C44" i="11"/>
  <c r="E13" i="14" s="1"/>
  <c r="D13" s="1"/>
  <c r="F43" i="11"/>
  <c r="F42"/>
  <c r="F41"/>
  <c r="F40"/>
  <c r="F39"/>
  <c r="F38"/>
  <c r="F37"/>
  <c r="F36"/>
  <c r="F35"/>
  <c r="F34"/>
  <c r="F33"/>
  <c r="F32"/>
  <c r="F31"/>
  <c r="F30"/>
  <c r="F29"/>
  <c r="E27"/>
  <c r="H1316" i="2" s="1"/>
  <c r="C27" i="11"/>
  <c r="F26"/>
  <c r="F25"/>
  <c r="F24"/>
  <c r="F23"/>
  <c r="F22"/>
  <c r="F21"/>
  <c r="F20"/>
  <c r="F19"/>
  <c r="F18"/>
  <c r="F17"/>
  <c r="F16"/>
  <c r="F15"/>
  <c r="F14"/>
  <c r="F13"/>
  <c r="F12"/>
  <c r="F27" s="1"/>
  <c r="H1326" i="2" s="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s="1"/>
  <c r="H1286" i="2" s="1"/>
  <c r="E18" i="10"/>
  <c r="H1230" i="2"/>
  <c r="D18" i="10"/>
  <c r="H1216" i="2"/>
  <c r="C18" i="10"/>
  <c r="H1202" i="2" s="1"/>
  <c r="I17" i="10"/>
  <c r="H1285" i="2"/>
  <c r="I16" i="10"/>
  <c r="H1284" i="2"/>
  <c r="I15" i="10"/>
  <c r="H1283" i="2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/>
  <c r="F105" i="9"/>
  <c r="H1193" i="2"/>
  <c r="F104" i="9"/>
  <c r="E97"/>
  <c r="H1134" i="2" s="1"/>
  <c r="E96" i="9"/>
  <c r="E95"/>
  <c r="H1132" i="2" s="1"/>
  <c r="E94" i="9"/>
  <c r="H1131" i="2" s="1"/>
  <c r="E93" i="9"/>
  <c r="F92"/>
  <c r="D92"/>
  <c r="C92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/>
  <c r="F82" i="9"/>
  <c r="H1162" i="2"/>
  <c r="D82" i="9"/>
  <c r="H1076" i="2" s="1"/>
  <c r="C82" i="9"/>
  <c r="E81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H1137" i="2" s="1"/>
  <c r="D54" i="9"/>
  <c r="H1051" i="2" s="1"/>
  <c r="C54" i="9"/>
  <c r="H1008" i="2" s="1"/>
  <c r="E44" i="9"/>
  <c r="H1005" i="2" s="1"/>
  <c r="E43" i="9"/>
  <c r="H1004" i="2" s="1"/>
  <c r="E42" i="9"/>
  <c r="E40" s="1"/>
  <c r="H1001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E26" s="1"/>
  <c r="H987" i="2" s="1"/>
  <c r="E27" i="9"/>
  <c r="D26"/>
  <c r="H955" i="2" s="1"/>
  <c r="C26" i="9"/>
  <c r="H923" i="2" s="1"/>
  <c r="E23" i="9"/>
  <c r="H986" i="2" s="1"/>
  <c r="E22" i="9"/>
  <c r="E20"/>
  <c r="H984" i="2"/>
  <c r="E19" i="9"/>
  <c r="H983" i="2"/>
  <c r="D18" i="9"/>
  <c r="C18"/>
  <c r="E18" s="1"/>
  <c r="H982" i="2" s="1"/>
  <c r="E17" i="9"/>
  <c r="H981" i="2"/>
  <c r="E16" i="9"/>
  <c r="H980" i="2"/>
  <c r="E15" i="9"/>
  <c r="E14"/>
  <c r="E13" s="1"/>
  <c r="D13"/>
  <c r="D21" s="1"/>
  <c r="H953" i="2" s="1"/>
  <c r="C13" i="9"/>
  <c r="H913" i="2" s="1"/>
  <c r="E11" i="9"/>
  <c r="H976" i="2" s="1"/>
  <c r="N41" i="8"/>
  <c r="H789" i="2" s="1"/>
  <c r="Q41" i="8"/>
  <c r="H879" i="2" s="1"/>
  <c r="G41" i="8"/>
  <c r="H579" i="2" s="1"/>
  <c r="N39" i="8"/>
  <c r="Q39" s="1"/>
  <c r="G39"/>
  <c r="H577" i="2" s="1"/>
  <c r="N38" i="8"/>
  <c r="Q38" s="1"/>
  <c r="H876" i="2" s="1"/>
  <c r="G38" i="8"/>
  <c r="J38" s="1"/>
  <c r="H576" i="2"/>
  <c r="N37" i="8"/>
  <c r="Q37" s="1"/>
  <c r="H785" i="2"/>
  <c r="G37" i="8"/>
  <c r="H575" i="2" s="1"/>
  <c r="J37" i="8"/>
  <c r="H665" i="2" s="1"/>
  <c r="N36" i="8"/>
  <c r="Q36" s="1"/>
  <c r="G36"/>
  <c r="H574" i="2" s="1"/>
  <c r="J36" i="8"/>
  <c r="H664" i="2" s="1"/>
  <c r="N35" i="8"/>
  <c r="H783" i="2" s="1"/>
  <c r="Q35" i="8"/>
  <c r="H873" i="2" s="1"/>
  <c r="G35" i="8"/>
  <c r="J35" s="1"/>
  <c r="P34"/>
  <c r="H842" i="2" s="1"/>
  <c r="O34" i="8"/>
  <c r="H812" i="2" s="1"/>
  <c r="M34" i="8"/>
  <c r="M40" s="1"/>
  <c r="L34"/>
  <c r="H722" i="2" s="1"/>
  <c r="K34" i="8"/>
  <c r="H692" i="2" s="1"/>
  <c r="I34" i="8"/>
  <c r="H632" i="2" s="1"/>
  <c r="H34" i="8"/>
  <c r="H602" i="2" s="1"/>
  <c r="F34" i="8"/>
  <c r="H542" i="2"/>
  <c r="E34" i="8"/>
  <c r="H512" i="2"/>
  <c r="D34" i="8"/>
  <c r="H482" i="2"/>
  <c r="N33" i="8"/>
  <c r="Q33" s="1"/>
  <c r="H781" i="2"/>
  <c r="G33" i="8"/>
  <c r="H571" i="2" s="1"/>
  <c r="J33" i="8"/>
  <c r="H661" i="2" s="1"/>
  <c r="N32" i="8"/>
  <c r="Q32" s="1"/>
  <c r="G32"/>
  <c r="H570" i="2" s="1"/>
  <c r="N31" i="8"/>
  <c r="H779" i="2" s="1"/>
  <c r="Q31" i="8"/>
  <c r="H869" i="2" s="1"/>
  <c r="G31" i="8"/>
  <c r="H569" i="2" s="1"/>
  <c r="N30" i="8"/>
  <c r="H778" i="2" s="1"/>
  <c r="G30" i="8"/>
  <c r="J30" s="1"/>
  <c r="H568" i="2"/>
  <c r="P29" i="8"/>
  <c r="O29"/>
  <c r="H807" i="2" s="1"/>
  <c r="M29" i="8"/>
  <c r="L29"/>
  <c r="L40" s="1"/>
  <c r="K29"/>
  <c r="H687" i="2" s="1"/>
  <c r="I29" i="8"/>
  <c r="I40" s="1"/>
  <c r="H29"/>
  <c r="H597" i="2" s="1"/>
  <c r="F29" i="8"/>
  <c r="H537" i="2" s="1"/>
  <c r="E29" i="8"/>
  <c r="H507" i="2" s="1"/>
  <c r="D29" i="8"/>
  <c r="P27"/>
  <c r="H836" i="2" s="1"/>
  <c r="O27" i="8"/>
  <c r="H806" i="2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H775" i="2" s="1"/>
  <c r="G26" i="8"/>
  <c r="J26" s="1"/>
  <c r="N25"/>
  <c r="H774" i="2" s="1"/>
  <c r="G25" i="8"/>
  <c r="J25" s="1"/>
  <c r="N24"/>
  <c r="G24"/>
  <c r="J24" s="1"/>
  <c r="N23"/>
  <c r="Q23" s="1"/>
  <c r="H862" i="2" s="1"/>
  <c r="G23" i="8"/>
  <c r="N22"/>
  <c r="Q22" s="1"/>
  <c r="G22"/>
  <c r="J22" s="1"/>
  <c r="N21"/>
  <c r="G21"/>
  <c r="J21"/>
  <c r="H651" i="2" s="1"/>
  <c r="N20" i="8"/>
  <c r="H770" i="2" s="1"/>
  <c r="Q20" i="8"/>
  <c r="H860" i="2" s="1"/>
  <c r="G20" i="8"/>
  <c r="P19"/>
  <c r="H829" i="2" s="1"/>
  <c r="O19" i="8"/>
  <c r="H799" i="2" s="1"/>
  <c r="M19" i="8"/>
  <c r="H739" i="2" s="1"/>
  <c r="L19" i="8"/>
  <c r="K19"/>
  <c r="H679" i="2" s="1"/>
  <c r="I19" i="8"/>
  <c r="H619" i="2" s="1"/>
  <c r="H19" i="8"/>
  <c r="F19"/>
  <c r="E19"/>
  <c r="H499" i="2" s="1"/>
  <c r="D19" i="8"/>
  <c r="H469" i="2" s="1"/>
  <c r="N18" i="8"/>
  <c r="H768" i="2" s="1"/>
  <c r="G18" i="8"/>
  <c r="J18" s="1"/>
  <c r="H558" i="2"/>
  <c r="N17" i="8"/>
  <c r="H767" i="2" s="1"/>
  <c r="Q17" i="8"/>
  <c r="H857" i="2" s="1"/>
  <c r="G17" i="8"/>
  <c r="H557" i="2" s="1"/>
  <c r="N16" i="8"/>
  <c r="H766" i="2" s="1"/>
  <c r="G16" i="8"/>
  <c r="H556" i="2" s="1"/>
  <c r="N15" i="8"/>
  <c r="H765" i="2" s="1"/>
  <c r="G15" i="8"/>
  <c r="H555" i="2" s="1"/>
  <c r="N14" i="8"/>
  <c r="H764" i="2" s="1"/>
  <c r="G14" i="8"/>
  <c r="J14" s="1"/>
  <c r="N13"/>
  <c r="Q13" s="1"/>
  <c r="H853" i="2" s="1"/>
  <c r="G13" i="8"/>
  <c r="H553" i="2" s="1"/>
  <c r="N12" i="8"/>
  <c r="H762" i="2" s="1"/>
  <c r="G12" i="8"/>
  <c r="J12" s="1"/>
  <c r="N11"/>
  <c r="Q11" s="1"/>
  <c r="H851" i="2" s="1"/>
  <c r="H76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17" s="1"/>
  <c r="G14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/>
  <c r="D33"/>
  <c r="C33"/>
  <c r="H202" i="2" s="1"/>
  <c r="D21" i="6"/>
  <c r="C21"/>
  <c r="H191" i="2" s="1"/>
  <c r="D38" i="5"/>
  <c r="C38"/>
  <c r="H149" i="2" s="1"/>
  <c r="D29" i="5"/>
  <c r="C29"/>
  <c r="H142" i="2" s="1"/>
  <c r="H27" i="5"/>
  <c r="G27"/>
  <c r="H169" i="2" s="1"/>
  <c r="D22" i="5"/>
  <c r="C22"/>
  <c r="H137" i="2" s="1"/>
  <c r="H16" i="5"/>
  <c r="H31" s="1"/>
  <c r="H36" s="1"/>
  <c r="G16"/>
  <c r="D3" i="12"/>
  <c r="D92" i="4"/>
  <c r="C9" i="14" s="1"/>
  <c r="D9" s="1"/>
  <c r="C92" i="4"/>
  <c r="C10" i="14" s="1"/>
  <c r="D79" i="4"/>
  <c r="D85"/>
  <c r="C79"/>
  <c r="H58" i="2"/>
  <c r="D76" i="4"/>
  <c r="C76"/>
  <c r="H57" i="2" s="1"/>
  <c r="D65" i="4"/>
  <c r="C65"/>
  <c r="H48" i="2" s="1"/>
  <c r="H61" i="4"/>
  <c r="H71" s="1"/>
  <c r="H79" s="1"/>
  <c r="G61"/>
  <c r="H110" i="2" s="1"/>
  <c r="D52" i="4"/>
  <c r="C52"/>
  <c r="H38" i="2" s="1"/>
  <c r="H50" i="4"/>
  <c r="H56" s="1"/>
  <c r="G50"/>
  <c r="H102" i="2" s="1"/>
  <c r="D40" i="4"/>
  <c r="C40"/>
  <c r="H27" i="2"/>
  <c r="D35" i="4"/>
  <c r="D46"/>
  <c r="C35"/>
  <c r="H22" i="2" s="1"/>
  <c r="D33" i="4"/>
  <c r="C33"/>
  <c r="H21" i="2" s="1"/>
  <c r="H28" i="4"/>
  <c r="H34" s="1"/>
  <c r="G28"/>
  <c r="G34" s="1"/>
  <c r="H93" i="2" s="1"/>
  <c r="D28" i="4"/>
  <c r="C28"/>
  <c r="H18" i="2" s="1"/>
  <c r="H22" i="4"/>
  <c r="H26" s="1"/>
  <c r="G22"/>
  <c r="G26" s="1"/>
  <c r="D20"/>
  <c r="C20"/>
  <c r="D15" i="12" s="1"/>
  <c r="H18" i="4"/>
  <c r="C13" i="7" s="1"/>
  <c r="G18" i="4"/>
  <c r="E7" i="14" s="1"/>
  <c r="G27" i="8"/>
  <c r="H566" i="2" s="1"/>
  <c r="N27" i="8"/>
  <c r="H776" i="2" s="1"/>
  <c r="G34" i="8"/>
  <c r="H572" i="2"/>
  <c r="C46" i="4"/>
  <c r="C56" s="1"/>
  <c r="H41" i="2" s="1"/>
  <c r="C85" i="4"/>
  <c r="L23" i="7"/>
  <c r="H426" i="2" s="1"/>
  <c r="K17" i="7"/>
  <c r="H398" i="2" s="1"/>
  <c r="H529"/>
  <c r="H562"/>
  <c r="J23" i="8"/>
  <c r="H652" i="2" s="1"/>
  <c r="H477"/>
  <c r="H1192"/>
  <c r="F107" i="9"/>
  <c r="H1195" i="2" s="1"/>
  <c r="H627"/>
  <c r="H1033"/>
  <c r="H709"/>
  <c r="H560"/>
  <c r="J20" i="8"/>
  <c r="H564" i="2"/>
  <c r="H988"/>
  <c r="H1172"/>
  <c r="F87" i="9"/>
  <c r="H1303" i="2"/>
  <c r="E149" i="11"/>
  <c r="H1325" i="2"/>
  <c r="H589"/>
  <c r="H771"/>
  <c r="Q21" i="8"/>
  <c r="H861" i="2" s="1"/>
  <c r="H773"/>
  <c r="Q24" i="8"/>
  <c r="Q26"/>
  <c r="H865" i="2" s="1"/>
  <c r="H1086"/>
  <c r="D87" i="9"/>
  <c r="H1081" i="2" s="1"/>
  <c r="H563"/>
  <c r="H747"/>
  <c r="H979"/>
  <c r="H950"/>
  <c r="H1133"/>
  <c r="J34" i="8"/>
  <c r="E58" i="9"/>
  <c r="H1098" i="2" s="1"/>
  <c r="I27" i="10"/>
  <c r="H1294" i="2" s="1"/>
  <c r="E79" i="11"/>
  <c r="H1320" i="2" s="1"/>
  <c r="H561"/>
  <c r="H772"/>
  <c r="H565"/>
  <c r="H662"/>
  <c r="H863"/>
  <c r="H1167"/>
  <c r="R20" i="8"/>
  <c r="H890" i="2" s="1"/>
  <c r="H650"/>
  <c r="D40" i="8"/>
  <c r="H488" i="2" s="1"/>
  <c r="H161"/>
  <c r="D42" i="8"/>
  <c r="H490" i="2" s="1"/>
  <c r="C149" i="11"/>
  <c r="H1305" i="2"/>
  <c r="H1296"/>
  <c r="H64"/>
  <c r="D45" i="9"/>
  <c r="D46" s="1"/>
  <c r="H975" i="2" s="1"/>
  <c r="E82" i="9"/>
  <c r="H1119" i="2" s="1"/>
  <c r="H1130"/>
  <c r="E17" i="7"/>
  <c r="E31" s="1"/>
  <c r="G31" i="5"/>
  <c r="A3" i="14"/>
  <c r="C73" i="2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A6" i="4"/>
  <c r="A5" i="10"/>
  <c r="A5" i="9"/>
  <c r="A5" i="8"/>
  <c r="C1335" i="2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A6" i="5"/>
  <c r="A5" i="11"/>
  <c r="C820" i="2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8"/>
  <c r="C737"/>
  <c r="C734"/>
  <c r="C732"/>
  <c r="C729"/>
  <c r="C726"/>
  <c r="C723"/>
  <c r="C720"/>
  <c r="C718"/>
  <c r="C715"/>
  <c r="C712"/>
  <c r="C709"/>
  <c r="C707"/>
  <c r="C704"/>
  <c r="C701"/>
  <c r="C698"/>
  <c r="C695"/>
  <c r="C692"/>
  <c r="C690"/>
  <c r="C687"/>
  <c r="C684"/>
  <c r="C681"/>
  <c r="C679"/>
  <c r="C676"/>
  <c r="C673"/>
  <c r="C670"/>
  <c r="C668"/>
  <c r="C665"/>
  <c r="C662"/>
  <c r="C659"/>
  <c r="C657"/>
  <c r="C654"/>
  <c r="C651"/>
  <c r="C648"/>
  <c r="C645"/>
  <c r="C643"/>
  <c r="C640"/>
  <c r="C638"/>
  <c r="C635"/>
  <c r="C632"/>
  <c r="C629"/>
  <c r="C626"/>
  <c r="C623"/>
  <c r="C621"/>
  <c r="C618"/>
  <c r="C615"/>
  <c r="C613"/>
  <c r="C610"/>
  <c r="C607"/>
  <c r="C604"/>
  <c r="C601"/>
  <c r="C599"/>
  <c r="C596"/>
  <c r="C593"/>
  <c r="C590"/>
  <c r="C588"/>
  <c r="C585"/>
  <c r="C582"/>
  <c r="C579"/>
  <c r="C577"/>
  <c r="C574"/>
  <c r="C572"/>
  <c r="C569"/>
  <c r="C566"/>
  <c r="C563"/>
  <c r="C561"/>
  <c r="C558"/>
  <c r="C555"/>
  <c r="C553"/>
  <c r="C550"/>
  <c r="C547"/>
  <c r="C545"/>
  <c r="C543"/>
  <c r="C540"/>
  <c r="C537"/>
  <c r="C534"/>
  <c r="C531"/>
  <c r="C529"/>
  <c r="C526"/>
  <c r="C523"/>
  <c r="C520"/>
  <c r="C518"/>
  <c r="C515"/>
  <c r="C512"/>
  <c r="C510"/>
  <c r="C507"/>
  <c r="C504"/>
  <c r="C501"/>
  <c r="C499"/>
  <c r="C496"/>
  <c r="C493"/>
  <c r="C490"/>
  <c r="C488"/>
  <c r="C485"/>
  <c r="C482"/>
  <c r="C479"/>
  <c r="C476"/>
  <c r="C473"/>
  <c r="C470"/>
  <c r="C468"/>
  <c r="C465"/>
  <c r="C463"/>
  <c r="C459"/>
  <c r="C456"/>
  <c r="C453"/>
  <c r="C450"/>
  <c r="C448"/>
  <c r="C445"/>
  <c r="C442"/>
  <c r="C440"/>
  <c r="C437"/>
  <c r="C435"/>
  <c r="C432"/>
  <c r="C429"/>
  <c r="C426"/>
  <c r="C423"/>
  <c r="C420"/>
  <c r="C417"/>
  <c r="C414"/>
  <c r="C412"/>
  <c r="C409"/>
  <c r="C406"/>
  <c r="C403"/>
  <c r="C401"/>
  <c r="C398"/>
  <c r="C395"/>
  <c r="C392"/>
  <c r="C389"/>
  <c r="C387"/>
  <c r="C384"/>
  <c r="C382"/>
  <c r="C380"/>
  <c r="C378"/>
  <c r="C376"/>
  <c r="C374"/>
  <c r="C372"/>
  <c r="C370"/>
  <c r="C368"/>
  <c r="C366"/>
  <c r="C364"/>
  <c r="C362"/>
  <c r="C360"/>
  <c r="C357"/>
  <c r="C355"/>
  <c r="C353"/>
  <c r="C351"/>
  <c r="C349"/>
  <c r="C347"/>
  <c r="C345"/>
  <c r="C343"/>
  <c r="C341"/>
  <c r="C339"/>
  <c r="C336"/>
  <c r="C334"/>
  <c r="C332"/>
  <c r="C330"/>
  <c r="C328"/>
  <c r="C326"/>
  <c r="C324"/>
  <c r="C322"/>
  <c r="C320"/>
  <c r="C318"/>
  <c r="C316"/>
  <c r="C314"/>
  <c r="C312"/>
  <c r="C309"/>
  <c r="C307"/>
  <c r="C305"/>
  <c r="C303"/>
  <c r="C301"/>
  <c r="C299"/>
  <c r="C297"/>
  <c r="C295"/>
  <c r="C293"/>
  <c r="C291"/>
  <c r="C289"/>
  <c r="C287"/>
  <c r="C284"/>
  <c r="C282"/>
  <c r="C280"/>
  <c r="C278"/>
  <c r="C276"/>
  <c r="C274"/>
  <c r="C272"/>
  <c r="C270"/>
  <c r="C269"/>
  <c r="C266"/>
  <c r="C264"/>
  <c r="C262"/>
  <c r="C260"/>
  <c r="C258"/>
  <c r="C256"/>
  <c r="C254"/>
  <c r="C252"/>
  <c r="C250"/>
  <c r="C248"/>
  <c r="C246"/>
  <c r="C244"/>
  <c r="C242"/>
  <c r="C239"/>
  <c r="C237"/>
  <c r="C235"/>
  <c r="C233"/>
  <c r="C231"/>
  <c r="C229"/>
  <c r="C227"/>
  <c r="C225"/>
  <c r="C222"/>
  <c r="C220"/>
  <c r="C218"/>
  <c r="C215"/>
  <c r="C213"/>
  <c r="C211"/>
  <c r="C208"/>
  <c r="C206"/>
  <c r="C204"/>
  <c r="C202"/>
  <c r="C200"/>
  <c r="C198"/>
  <c r="C195"/>
  <c r="C193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H170" i="2"/>
  <c r="H82"/>
  <c r="D56" i="4"/>
  <c r="F17" i="7"/>
  <c r="H288" i="2" s="1"/>
  <c r="E35" i="9" l="1"/>
  <c r="H974" i="2"/>
  <c r="E40" i="8"/>
  <c r="J32"/>
  <c r="H660" i="2" s="1"/>
  <c r="J27" i="8"/>
  <c r="H656" i="2" s="1"/>
  <c r="J17" i="8"/>
  <c r="R17" s="1"/>
  <c r="H887" i="2" s="1"/>
  <c r="Q16" i="8"/>
  <c r="H856" i="2" s="1"/>
  <c r="J16" i="8"/>
  <c r="H646" i="2" s="1"/>
  <c r="Q15" i="8"/>
  <c r="H855" i="2" s="1"/>
  <c r="H763"/>
  <c r="H552"/>
  <c r="J11" i="8"/>
  <c r="H641" i="2" s="1"/>
  <c r="F44" i="11"/>
  <c r="H1327" i="2" s="1"/>
  <c r="H1297"/>
  <c r="C79" i="11"/>
  <c r="H1300" i="2" s="1"/>
  <c r="D44" i="6"/>
  <c r="D46" s="1"/>
  <c r="C44"/>
  <c r="C46" s="1"/>
  <c r="C31" i="5"/>
  <c r="C36" s="1"/>
  <c r="H147" i="2" s="1"/>
  <c r="G71" i="4"/>
  <c r="G79" s="1"/>
  <c r="D12" i="12" s="1"/>
  <c r="L18" i="7"/>
  <c r="H421" i="2" s="1"/>
  <c r="F31" i="7"/>
  <c r="H302" i="2" s="1"/>
  <c r="G17" i="7"/>
  <c r="H310" i="2" s="1"/>
  <c r="G31" i="7"/>
  <c r="G34" s="1"/>
  <c r="H327" i="2" s="1"/>
  <c r="H79"/>
  <c r="H69"/>
  <c r="D94" i="4"/>
  <c r="D95" s="1"/>
  <c r="C94"/>
  <c r="C95" s="1"/>
  <c r="H72" i="2" s="1"/>
  <c r="H33"/>
  <c r="B52" i="5"/>
  <c r="B153" i="11"/>
  <c r="B40" i="7"/>
  <c r="B111" i="9"/>
  <c r="B54" i="6"/>
  <c r="B151" i="11"/>
  <c r="D10" i="12"/>
  <c r="R22" i="8"/>
  <c r="H654" i="2"/>
  <c r="E45" i="9"/>
  <c r="B31" i="10"/>
  <c r="K31" i="7"/>
  <c r="C21" i="9"/>
  <c r="H921" i="2" s="1"/>
  <c r="H1299"/>
  <c r="H1244"/>
  <c r="C45" i="9"/>
  <c r="N34" i="8"/>
  <c r="H87" i="2"/>
  <c r="H647"/>
  <c r="G29" i="8"/>
  <c r="L14" i="7"/>
  <c r="H417" i="2" s="1"/>
  <c r="D31" i="5"/>
  <c r="D36" s="1"/>
  <c r="H211" i="2"/>
  <c r="Q14" i="8"/>
  <c r="H854" i="2" s="1"/>
  <c r="F40" i="8"/>
  <c r="J39"/>
  <c r="H667" i="2" s="1"/>
  <c r="H989"/>
  <c r="H1003"/>
  <c r="D68" i="9"/>
  <c r="H1065" i="2" s="1"/>
  <c r="E77" i="9"/>
  <c r="H1114" i="2" s="1"/>
  <c r="C87" i="9"/>
  <c r="E92"/>
  <c r="H1129" i="2" s="1"/>
  <c r="E12" i="14"/>
  <c r="D12" s="1"/>
  <c r="F97" i="11"/>
  <c r="H1331" i="2" s="1"/>
  <c r="H918"/>
  <c r="E15" i="14"/>
  <c r="D15" s="1"/>
  <c r="F98" i="9"/>
  <c r="N19" i="8"/>
  <c r="N42" s="1"/>
  <c r="H790" i="2" s="1"/>
  <c r="G19" i="8"/>
  <c r="H945" i="2"/>
  <c r="L26" i="7"/>
  <c r="H429" i="2" s="1"/>
  <c r="Q27" i="8"/>
  <c r="H866" i="2" s="1"/>
  <c r="C33" i="5"/>
  <c r="H144" i="2" s="1"/>
  <c r="J17" i="7"/>
  <c r="H376" i="2" s="1"/>
  <c r="O40" i="8"/>
  <c r="D98" i="9"/>
  <c r="H1092" i="2" s="1"/>
  <c r="E54" i="9"/>
  <c r="H1094" i="2" s="1"/>
  <c r="K40" i="8"/>
  <c r="H698" i="2" s="1"/>
  <c r="N29" i="8"/>
  <c r="E73" i="9"/>
  <c r="H1110" i="2" s="1"/>
  <c r="H11"/>
  <c r="H37" i="4"/>
  <c r="H95" s="1"/>
  <c r="Q25" i="8"/>
  <c r="H864" i="2" s="1"/>
  <c r="H40" i="8"/>
  <c r="H608" i="2" s="1"/>
  <c r="H717"/>
  <c r="P40" i="8"/>
  <c r="J31"/>
  <c r="H787" i="2"/>
  <c r="H978"/>
  <c r="C68" i="9"/>
  <c r="F68"/>
  <c r="H1151" i="2" s="1"/>
  <c r="F78" i="11"/>
  <c r="C45" i="8"/>
  <c r="E34" i="7"/>
  <c r="H283" i="2" s="1"/>
  <c r="H280"/>
  <c r="J31" i="7"/>
  <c r="H266" i="2"/>
  <c r="L13" i="7"/>
  <c r="H416" i="2" s="1"/>
  <c r="C17" i="7"/>
  <c r="H222" i="2" s="1"/>
  <c r="I17" i="7"/>
  <c r="I31" s="1"/>
  <c r="H368" i="2" s="1"/>
  <c r="D17" i="7"/>
  <c r="M17"/>
  <c r="B33" i="10"/>
  <c r="H1006" i="2"/>
  <c r="G37" i="4"/>
  <c r="H86" i="2"/>
  <c r="H33" i="5"/>
  <c r="R26" i="8"/>
  <c r="H895" i="2" s="1"/>
  <c r="H655"/>
  <c r="I42" i="8"/>
  <c r="H640" i="2" s="1"/>
  <c r="H638"/>
  <c r="H658"/>
  <c r="R32" i="8"/>
  <c r="H900" i="2" s="1"/>
  <c r="H870"/>
  <c r="R33" i="8"/>
  <c r="H901" i="2" s="1"/>
  <c r="H871"/>
  <c r="H874"/>
  <c r="R36" i="8"/>
  <c r="H904" i="2" s="1"/>
  <c r="H875"/>
  <c r="R37" i="8"/>
  <c r="H905" i="2" s="1"/>
  <c r="H31" i="7"/>
  <c r="H332" i="2"/>
  <c r="H644"/>
  <c r="H653"/>
  <c r="R24" i="8"/>
  <c r="H893" i="2" s="1"/>
  <c r="H728"/>
  <c r="N40" i="8"/>
  <c r="L42"/>
  <c r="H730" i="2" s="1"/>
  <c r="M42" i="8"/>
  <c r="H760" i="2" s="1"/>
  <c r="H758"/>
  <c r="R39" i="8"/>
  <c r="H907" i="2" s="1"/>
  <c r="H877"/>
  <c r="E21" i="9"/>
  <c r="H985" i="2" s="1"/>
  <c r="H977"/>
  <c r="H642"/>
  <c r="H648"/>
  <c r="H848"/>
  <c r="P42" i="8"/>
  <c r="H850" i="2" s="1"/>
  <c r="R35" i="8"/>
  <c r="H903" i="2" s="1"/>
  <c r="H663"/>
  <c r="R38" i="8"/>
  <c r="H906" i="2" s="1"/>
  <c r="H666"/>
  <c r="F79" i="11"/>
  <c r="H1330" i="2" s="1"/>
  <c r="H1329"/>
  <c r="F149" i="11"/>
  <c r="H1335" i="2" s="1"/>
  <c r="H1333"/>
  <c r="H786"/>
  <c r="E14" i="14"/>
  <c r="D14" s="1"/>
  <c r="H354" i="2"/>
  <c r="C31" i="7"/>
  <c r="G36" i="5"/>
  <c r="H218" i="2"/>
  <c r="H1178"/>
  <c r="R23" i="8"/>
  <c r="H892" i="2" s="1"/>
  <c r="H996"/>
  <c r="R21" i="8"/>
  <c r="H891" i="2" s="1"/>
  <c r="G56" i="4"/>
  <c r="L19" i="7"/>
  <c r="H422" i="2" s="1"/>
  <c r="R11" i="8"/>
  <c r="H881" i="2" s="1"/>
  <c r="H329"/>
  <c r="Q12" i="8"/>
  <c r="H852" i="2" s="1"/>
  <c r="H554"/>
  <c r="Q18" i="8"/>
  <c r="H858" i="2" s="1"/>
  <c r="H837"/>
  <c r="Q30" i="8"/>
  <c r="H868" i="2" s="1"/>
  <c r="H752"/>
  <c r="H780"/>
  <c r="H573"/>
  <c r="H784"/>
  <c r="G33" i="5"/>
  <c r="H171" i="2" s="1"/>
  <c r="J13" i="8"/>
  <c r="J15"/>
  <c r="J41"/>
  <c r="E87" i="9" l="1"/>
  <c r="E98" s="1"/>
  <c r="D99"/>
  <c r="H1093" i="2" s="1"/>
  <c r="H518"/>
  <c r="E42" i="8"/>
  <c r="H520" i="2" s="1"/>
  <c r="R16" i="8"/>
  <c r="H886" i="2" s="1"/>
  <c r="R14" i="8"/>
  <c r="H884" i="2" s="1"/>
  <c r="I34" i="7"/>
  <c r="H371" i="2" s="1"/>
  <c r="H212"/>
  <c r="D33" i="5"/>
  <c r="H143" i="2"/>
  <c r="H120"/>
  <c r="D13" i="12"/>
  <c r="D11"/>
  <c r="H124" i="2"/>
  <c r="F34" i="7"/>
  <c r="H305" i="2" s="1"/>
  <c r="H324"/>
  <c r="H71"/>
  <c r="D6" i="12"/>
  <c r="H548" i="2"/>
  <c r="F42" i="8"/>
  <c r="H550" i="2" s="1"/>
  <c r="G40" i="8"/>
  <c r="H942" i="2"/>
  <c r="C46" i="9"/>
  <c r="H943" i="2" s="1"/>
  <c r="E68" i="9"/>
  <c r="H1108" i="2" s="1"/>
  <c r="H1022"/>
  <c r="Q19" i="8"/>
  <c r="H859" i="2" s="1"/>
  <c r="H769"/>
  <c r="H782"/>
  <c r="Q34" i="8"/>
  <c r="E10" i="14"/>
  <c r="D10" s="1"/>
  <c r="H214" i="2"/>
  <c r="F99" i="9"/>
  <c r="H1179" i="2" s="1"/>
  <c r="K42" i="8"/>
  <c r="H700" i="2" s="1"/>
  <c r="H659"/>
  <c r="R31" i="8"/>
  <c r="H899" i="2" s="1"/>
  <c r="Q29" i="8"/>
  <c r="H867" i="2" s="1"/>
  <c r="H777"/>
  <c r="O42" i="8"/>
  <c r="H820" i="2" s="1"/>
  <c r="H818"/>
  <c r="H559"/>
  <c r="J19" i="8"/>
  <c r="H1038" i="2"/>
  <c r="C98" i="9"/>
  <c r="J29" i="8"/>
  <c r="H567" i="2"/>
  <c r="R25" i="8"/>
  <c r="H894" i="2" s="1"/>
  <c r="C6" i="14"/>
  <c r="D16" i="12"/>
  <c r="R27" i="8"/>
  <c r="H896" i="2" s="1"/>
  <c r="H42" i="8"/>
  <c r="H610" i="2" s="1"/>
  <c r="H412"/>
  <c r="K34" i="7"/>
  <c r="H415" i="2" s="1"/>
  <c r="D31" i="7"/>
  <c r="L31" s="1"/>
  <c r="H434" i="2" s="1"/>
  <c r="H244"/>
  <c r="H442"/>
  <c r="M31" i="7"/>
  <c r="J34"/>
  <c r="H393" i="2" s="1"/>
  <c r="H390"/>
  <c r="L17" i="7"/>
  <c r="H420" i="2" s="1"/>
  <c r="R15" i="8"/>
  <c r="H885" i="2" s="1"/>
  <c r="H645"/>
  <c r="R41" i="8"/>
  <c r="H909" i="2" s="1"/>
  <c r="H669"/>
  <c r="D18" i="12"/>
  <c r="D5"/>
  <c r="H107" i="2"/>
  <c r="D42" i="5"/>
  <c r="D45" s="1"/>
  <c r="D37"/>
  <c r="H37"/>
  <c r="R12" i="8"/>
  <c r="H882" i="2" s="1"/>
  <c r="R13" i="8"/>
  <c r="H883" i="2" s="1"/>
  <c r="H643"/>
  <c r="H236"/>
  <c r="C34" i="7"/>
  <c r="H1124" i="2"/>
  <c r="E46" i="9"/>
  <c r="H1007" i="2" s="1"/>
  <c r="C37" i="5"/>
  <c r="D8" i="12"/>
  <c r="C42" i="5"/>
  <c r="H174" i="2"/>
  <c r="Q40" i="8"/>
  <c r="H788" i="2"/>
  <c r="C7" i="14"/>
  <c r="D7" s="1"/>
  <c r="D4" i="12"/>
  <c r="G95" i="4"/>
  <c r="C11" i="14"/>
  <c r="H94" i="2"/>
  <c r="G37" i="5"/>
  <c r="R30" i="8"/>
  <c r="H898" i="2" s="1"/>
  <c r="H346"/>
  <c r="H34" i="7"/>
  <c r="H349" i="2" s="1"/>
  <c r="R18" i="8"/>
  <c r="H888" i="2" s="1"/>
  <c r="D19" i="12" l="1"/>
  <c r="D20"/>
  <c r="C99" i="9"/>
  <c r="H1050" i="2" s="1"/>
  <c r="H1049"/>
  <c r="H657"/>
  <c r="R29" i="8"/>
  <c r="H897" i="2" s="1"/>
  <c r="R19" i="8"/>
  <c r="H889" i="2" s="1"/>
  <c r="H649"/>
  <c r="H872"/>
  <c r="R34" i="8"/>
  <c r="H902" i="2" s="1"/>
  <c r="H578"/>
  <c r="J40" i="8"/>
  <c r="G42"/>
  <c r="H580" i="2" s="1"/>
  <c r="H456"/>
  <c r="M34" i="7"/>
  <c r="H459" i="2" s="1"/>
  <c r="H258"/>
  <c r="D34" i="7"/>
  <c r="H261" i="2" s="1"/>
  <c r="H239"/>
  <c r="H125"/>
  <c r="E6" i="14"/>
  <c r="D6" s="1"/>
  <c r="H878" i="2"/>
  <c r="Q42" i="8"/>
  <c r="H880" i="2" s="1"/>
  <c r="H148"/>
  <c r="D21" i="12"/>
  <c r="H153" i="2"/>
  <c r="C45" i="5"/>
  <c r="H156" i="2" s="1"/>
  <c r="H42" i="5"/>
  <c r="H175" i="2"/>
  <c r="G42" i="5"/>
  <c r="G44" s="1"/>
  <c r="H178" i="2" s="1"/>
  <c r="E99" i="9"/>
  <c r="H1136" i="2" s="1"/>
  <c r="H1135"/>
  <c r="H668" l="1"/>
  <c r="R40" i="8"/>
  <c r="J42"/>
  <c r="H670" i="2" s="1"/>
  <c r="L34" i="7"/>
  <c r="E11" i="14" s="1"/>
  <c r="D11" s="1"/>
  <c r="D44" i="5"/>
  <c r="H45"/>
  <c r="H176" i="2"/>
  <c r="G45" i="5"/>
  <c r="H179" i="2" s="1"/>
  <c r="C44" i="5"/>
  <c r="D22" i="12"/>
  <c r="D23"/>
  <c r="D24"/>
  <c r="H44" i="5"/>
  <c r="H437" i="2" l="1"/>
  <c r="H908"/>
  <c r="R42" i="8"/>
  <c r="H910" i="2" s="1"/>
  <c r="E8" i="14"/>
  <c r="D8" s="1"/>
  <c r="H155" i="2"/>
</calcChain>
</file>

<file path=xl/sharedStrings.xml><?xml version="1.0" encoding="utf-8"?>
<sst xmlns="http://schemas.openxmlformats.org/spreadsheetml/2006/main" count="4321" uniqueCount="1004">
  <si>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</si>
  <si>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</si>
  <si>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</si>
  <si>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</si>
  <si>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</si>
  <si>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</si>
  <si>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</si>
  <si>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</si>
  <si>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</si>
  <si>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</si>
  <si>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</si>
  <si>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</si>
  <si>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</si>
  <si>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</si>
  <si>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</si>
  <si>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</si>
  <si>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</si>
  <si>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</si>
  <si>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</si>
  <si>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</si>
  <si>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</si>
  <si>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</si>
  <si>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</si>
  <si>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</si>
  <si>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</si>
  <si>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</si>
  <si>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</si>
  <si>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</si>
  <si>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</si>
  <si>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</si>
  <si>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</si>
  <si>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</si>
  <si>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</si>
  <si>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</si>
  <si>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</si>
  <si>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</si>
  <si>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</si>
  <si>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</si>
  <si>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</si>
  <si>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</si>
  <si>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</si>
  <si>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</si>
  <si>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</si>
  <si>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</si>
  <si>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</si>
  <si>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</si>
  <si>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</si>
  <si>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</si>
  <si>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</si>
  <si>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</si>
  <si>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</si>
  <si>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</si>
  <si>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</si>
  <si>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</si>
  <si>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</si>
  <si>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</si>
  <si>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</si>
  <si>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</si>
  <si>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</si>
  <si>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</si>
  <si>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</si>
  <si>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</si>
  <si>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</si>
  <si>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</si>
  <si>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</si>
  <si>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</si>
  <si>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</si>
  <si>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</si>
  <si>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</si>
  <si>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</si>
  <si>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</si>
  <si>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</si>
  <si>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</si>
  <si>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</si>
  <si>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</si>
  <si>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</si>
  <si>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</si>
  <si>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</si>
  <si>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</si>
  <si>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</si>
  <si>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</si>
  <si>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</si>
  <si>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</si>
  <si>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</si>
  <si>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</si>
  <si>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</si>
  <si>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</si>
  <si>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</si>
  <si>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</si>
  <si>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</si>
  <si>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</si>
  <si>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</si>
  <si>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</si>
  <si>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</si>
  <si>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</si>
  <si>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</si>
  <si>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</si>
  <si>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</si>
  <si>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</si>
  <si>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</si>
  <si>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</si>
  <si>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</si>
  <si>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</si>
  <si>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</si>
  <si>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</si>
  <si>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</si>
  <si>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</si>
  <si>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</si>
  <si>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</si>
  <si>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</si>
  <si>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</si>
  <si>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</si>
  <si>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</si>
  <si>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</si>
  <si>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</si>
  <si>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</si>
  <si>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</si>
  <si>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</si>
  <si>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</si>
  <si>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</si>
  <si>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</si>
  <si>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</si>
  <si>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</si>
  <si>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</si>
  <si>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</si>
  <si>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</si>
  <si>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</si>
  <si>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</si>
  <si>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</si>
  <si>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</si>
  <si>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</si>
  <si>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</si>
  <si>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</si>
  <si>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</si>
  <si>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</si>
  <si>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</si>
  <si>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</si>
  <si>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</si>
  <si>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</si>
  <si>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</si>
  <si>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</si>
  <si>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</si>
  <si>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</si>
  <si>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</si>
  <si>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</si>
  <si>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</si>
  <si>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</si>
  <si>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</si>
  <si>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</si>
  <si>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</si>
  <si>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</si>
  <si>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</si>
  <si>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</si>
  <si>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</si>
  <si>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</si>
  <si>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</si>
  <si>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</si>
  <si>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</si>
  <si>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</si>
  <si>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</si>
  <si>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</si>
  <si>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</si>
  <si>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</si>
  <si>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</si>
  <si>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</si>
  <si>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</si>
  <si>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</si>
  <si>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</si>
  <si>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</si>
  <si>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</si>
  <si>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</si>
  <si>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</si>
  <si>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</si>
  <si>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</si>
  <si>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</si>
  <si>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</si>
  <si>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</si>
  <si>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</si>
  <si>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</si>
  <si>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</si>
  <si>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</si>
  <si>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</si>
  <si>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</si>
  <si>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</si>
  <si>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</si>
  <si>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</si>
  <si>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</si>
  <si>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</si>
  <si>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</si>
  <si>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</si>
  <si>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</si>
  <si>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</si>
  <si>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</si>
  <si>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</si>
  <si>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</si>
  <si>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</si>
  <si>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</si>
  <si>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</si>
  <si>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</si>
  <si>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</si>
  <si>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</si>
  <si>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</si>
  <si>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</si>
  <si>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</si>
  <si>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</si>
  <si>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</si>
  <si>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</si>
  <si>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</si>
  <si>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</si>
  <si>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</si>
  <si>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</si>
  <si>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</si>
  <si>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</si>
  <si>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</si>
  <si>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</si>
  <si>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</si>
  <si>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</si>
  <si>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</si>
  <si>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</si>
  <si>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</si>
  <si>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</si>
  <si>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</si>
  <si>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</si>
  <si>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</si>
  <si>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</si>
  <si>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</si>
  <si>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</si>
  <si>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</si>
  <si>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</si>
  <si>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</si>
  <si>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</si>
  <si>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</si>
  <si>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</si>
  <si>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</si>
  <si>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</si>
  <si>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</si>
  <si>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</si>
  <si>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</si>
  <si>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</si>
  <si>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</si>
  <si>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</si>
  <si>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</si>
  <si>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</si>
  <si>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</si>
  <si>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</si>
  <si>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</si>
  <si>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</si>
  <si>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</si>
  <si>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</si>
  <si>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</si>
  <si>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</si>
  <si>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</si>
  <si>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</si>
  <si>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</si>
  <si>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</si>
  <si>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</si>
  <si>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</si>
  <si>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</si>
  <si>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</si>
  <si>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</si>
  <si>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</si>
  <si>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</si>
  <si>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</si>
  <si>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</si>
  <si>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</si>
  <si>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</si>
  <si>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</si>
  <si>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</si>
  <si>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</si>
  <si>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</si>
  <si>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</si>
  <si>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</si>
  <si>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</si>
  <si>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</si>
  <si>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</si>
  <si>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</si>
  <si>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</si>
  <si>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</si>
  <si>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</si>
  <si>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</si>
  <si>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</si>
  <si>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</si>
  <si>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</si>
  <si>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</si>
  <si>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</si>
  <si>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</si>
  <si>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</si>
  <si>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</si>
  <si>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</si>
  <si>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</si>
  <si>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</si>
  <si>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</si>
  <si>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</si>
  <si>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</si>
  <si>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</si>
  <si>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</si>
  <si>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</si>
  <si>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</si>
  <si>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</si>
  <si>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</si>
  <si>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</si>
  <si>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</si>
  <si>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</si>
  <si>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</si>
  <si>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</si>
  <si>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</si>
  <si>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</si>
  <si>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</si>
  <si>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</si>
  <si>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</si>
  <si>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</si>
  <si>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</si>
  <si>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</si>
  <si>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</si>
  <si>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</si>
  <si>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</si>
  <si>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</si>
  <si>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</si>
  <si>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</si>
  <si>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</si>
  <si>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</si>
  <si>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</si>
  <si>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</si>
  <si>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</si>
  <si>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</si>
  <si>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</si>
  <si>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</si>
  <si>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</si>
  <si>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</si>
  <si>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</si>
  <si>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</si>
  <si>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</si>
  <si>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</si>
  <si>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</si>
  <si>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</si>
  <si>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</si>
  <si>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</si>
  <si>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</si>
  <si>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</si>
  <si>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</si>
  <si>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</si>
  <si>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</si>
  <si>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</si>
  <si>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</si>
  <si>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</si>
  <si>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</si>
  <si>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</si>
  <si>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</si>
  <si>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</si>
  <si>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</si>
  <si>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</si>
  <si>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</si>
  <si>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</si>
  <si>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</si>
  <si>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</si>
  <si>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</si>
  <si>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</si>
  <si>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</si>
  <si>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</si>
  <si>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</si>
  <si>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</si>
  <si>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</si>
  <si>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</si>
  <si>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</si>
  <si>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</si>
  <si>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</si>
  <si>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</si>
  <si>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</si>
  <si>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</si>
  <si>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</si>
  <si>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</si>
  <si>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</si>
  <si>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</si>
  <si>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</si>
  <si>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</si>
  <si>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</si>
  <si>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</si>
  <si>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</si>
  <si>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</si>
  <si>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</si>
  <si>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</si>
  <si>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</si>
  <si>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</si>
  <si>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</si>
  <si>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</si>
  <si>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</si>
  <si>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</si>
  <si>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</si>
  <si>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</si>
  <si>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</si>
  <si>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</si>
  <si>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</si>
  <si>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</si>
  <si>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</si>
  <si>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</si>
  <si>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</si>
  <si>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</si>
  <si>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</si>
  <si>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</si>
  <si>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</si>
  <si>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</si>
  <si>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</si>
  <si>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</si>
  <si>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</si>
  <si>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</si>
  <si>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</si>
  <si>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</si>
  <si>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</si>
  <si>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</si>
  <si>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</si>
  <si>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</si>
  <si>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</si>
  <si>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</si>
  <si>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</si>
  <si>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</si>
  <si>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</si>
  <si>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</si>
  <si>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</si>
  <si>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</si>
  <si>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</si>
  <si>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</si>
  <si>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</si>
  <si>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</si>
  <si>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</si>
  <si>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</si>
  <si>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</si>
  <si>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</si>
  <si>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</si>
  <si>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</si>
  <si>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</si>
  <si>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</si>
  <si>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</si>
  <si>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</si>
  <si>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</si>
  <si>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</si>
  <si>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</si>
  <si>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</si>
  <si>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</si>
  <si>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</si>
  <si>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</si>
  <si>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</si>
  <si>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</si>
  <si>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</si>
  <si>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</si>
  <si>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</si>
  <si>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</si>
  <si>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</si>
  <si>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</si>
  <si>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</si>
  <si>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</si>
  <si>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</si>
  <si>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</si>
  <si>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</si>
  <si>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</si>
  <si>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</si>
  <si>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</si>
  <si>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</si>
  <si>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</si>
  <si>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</si>
  <si>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</si>
  <si>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</si>
  <si>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</si>
  <si>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</si>
  <si>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</si>
  <si>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</si>
  <si>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</si>
  <si>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</si>
  <si>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</si>
  <si>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</si>
  <si>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</si>
  <si>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</si>
  <si>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</si>
  <si>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</si>
  <si>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</si>
  <si>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</si>
  <si>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</si>
  <si>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</si>
  <si>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</si>
  <si>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</si>
  <si>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</si>
  <si>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</si>
  <si>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</si>
  <si>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</si>
  <si>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</si>
  <si>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</si>
  <si>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</si>
  <si>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</si>
  <si>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</si>
  <si>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</si>
  <si>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</si>
  <si>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</si>
  <si>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</si>
  <si>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</si>
  <si>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</si>
  <si>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</si>
  <si>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</si>
  <si>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</si>
  <si>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</si>
  <si>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</si>
  <si>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</si>
  <si>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</si>
  <si>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</si>
  <si>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</si>
  <si>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</si>
  <si>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</si>
  <si>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</si>
  <si>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</si>
  <si>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</si>
  <si>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</si>
  <si>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</si>
  <si>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</si>
  <si>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</si>
  <si>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</si>
  <si>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</si>
  <si>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</si>
  <si>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</si>
  <si>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</si>
  <si>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</si>
  <si>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</si>
  <si>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</si>
  <si>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</si>
  <si>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</si>
  <si>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</si>
  <si>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</si>
  <si>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</si>
  <si>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</si>
  <si>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</si>
  <si>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</si>
  <si>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</si>
  <si>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</si>
  <si>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</si>
  <si>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</si>
  <si>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</si>
  <si>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</si>
  <si>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</si>
  <si>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</si>
  <si>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</si>
  <si>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</si>
  <si>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</si>
  <si>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</si>
  <si>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</si>
  <si>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</si>
  <si>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</si>
  <si>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</si>
  <si>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</si>
  <si>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</si>
  <si>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</si>
  <si>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</si>
  <si>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</si>
  <si>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</si>
  <si>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</si>
  <si>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</si>
  <si>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</si>
  <si>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</si>
  <si>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</si>
  <si>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</si>
  <si>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</si>
  <si>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</si>
  <si>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</si>
  <si>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</si>
  <si>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</si>
  <si>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</si>
  <si>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</si>
  <si>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</si>
  <si>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</si>
  <si>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</si>
  <si>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</si>
  <si>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</si>
  <si>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</si>
  <si>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</si>
  <si>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</si>
  <si>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</si>
  <si>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</si>
  <si>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</si>
  <si>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</si>
  <si>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</si>
  <si>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</si>
  <si>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</si>
  <si>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</si>
  <si>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</si>
  <si>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</si>
  <si>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</si>
  <si>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</si>
  <si>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</si>
  <si>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</si>
  <si>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</si>
  <si>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</si>
  <si>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</si>
  <si>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</si>
  <si>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</si>
  <si>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</si>
  <si>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</si>
  <si>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</si>
  <si>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</si>
  <si>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</si>
  <si>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</si>
  <si>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</si>
  <si>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</si>
  <si>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</si>
  <si>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</si>
  <si>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</si>
  <si>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</si>
  <si>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</si>
  <si>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</si>
  <si>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</si>
  <si>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</si>
  <si>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</si>
  <si>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</si>
  <si>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</si>
  <si>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</si>
  <si>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</si>
  <si>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</si>
  <si>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</si>
  <si>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</si>
  <si>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</si>
  <si>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</si>
  <si>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</si>
  <si>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</si>
  <si>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</si>
  <si>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</si>
  <si>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</si>
  <si>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</si>
  <si>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</si>
  <si>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</si>
  <si>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</si>
  <si>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</si>
  <si>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</si>
  <si>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</si>
  <si>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</si>
  <si>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</si>
  <si>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</si>
  <si>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</si>
  <si>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</si>
  <si>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</si>
  <si>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</si>
  <si>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</si>
  <si>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</si>
  <si>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</si>
  <si>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</si>
  <si>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</si>
  <si>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</si>
  <si>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</si>
  <si>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</si>
  <si>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</si>
  <si>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</si>
  <si>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</si>
  <si>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</si>
  <si>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</si>
  <si>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</si>
  <si>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</si>
  <si>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</si>
  <si>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</si>
  <si>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</si>
  <si>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</si>
  <si>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</si>
  <si>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</si>
  <si>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</si>
  <si>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</si>
  <si>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</si>
  <si>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</si>
  <si>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</si>
  <si>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</si>
  <si>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</si>
  <si>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</si>
  <si>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</si>
  <si>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</si>
  <si>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</si>
  <si>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</si>
  <si>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</si>
  <si>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</si>
  <si>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</si>
  <si>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</si>
  <si>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</si>
  <si>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</si>
  <si>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</si>
  <si>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</si>
  <si>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</si>
  <si>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</si>
  <si>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</si>
  <si>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</si>
  <si>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</si>
  <si>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</si>
  <si>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</si>
  <si>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</si>
  <si>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</si>
  <si>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</si>
  <si>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</si>
  <si>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</si>
  <si>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</si>
  <si>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</si>
  <si>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</si>
  <si>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</si>
  <si>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</si>
  <si>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</si>
  <si>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</si>
  <si>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</si>
  <si>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</si>
  <si>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</si>
  <si>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</si>
  <si>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</si>
  <si>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</si>
  <si>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</si>
  <si>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</si>
  <si>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</si>
  <si>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</si>
  <si>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</si>
  <si>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</si>
  <si>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</si>
  <si>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</si>
  <si>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</si>
  <si>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</si>
  <si>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</si>
  <si>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</si>
  <si>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</si>
  <si>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</si>
  <si>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</si>
  <si>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</si>
  <si>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</si>
  <si>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</si>
  <si>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</si>
  <si>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</si>
  <si>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</si>
  <si>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</si>
  <si>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</si>
  <si>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</si>
  <si>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</si>
  <si>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</si>
  <si>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</si>
  <si>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</si>
  <si>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</si>
  <si>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</si>
  <si>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</si>
  <si>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</si>
  <si>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</si>
  <si>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</si>
  <si>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</si>
  <si>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</si>
  <si>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</si>
  <si>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</si>
  <si>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</si>
  <si>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</si>
  <si>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</si>
  <si>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</si>
  <si>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</si>
  <si>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</si>
  <si>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</si>
  <si>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</si>
  <si>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</si>
  <si>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</si>
  <si>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</si>
  <si>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</si>
  <si>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</si>
  <si>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</si>
  <si>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</si>
  <si>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</si>
  <si>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</si>
  <si>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</si>
  <si>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</si>
  <si>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</si>
  <si>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</si>
  <si>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</si>
  <si>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</si>
  <si>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</si>
  <si>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</si>
  <si>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</si>
  <si>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</si>
  <si>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</si>
  <si>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</si>
  <si>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</si>
  <si>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</si>
  <si>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</si>
  <si>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</si>
  <si>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</si>
  <si>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</si>
  <si>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</si>
  <si>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</si>
  <si>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</si>
  <si>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</si>
  <si>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</si>
  <si>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</si>
  <si>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</si>
  <si>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</si>
  <si>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</si>
  <si>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</si>
  <si>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</si>
  <si>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</si>
  <si>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</si>
  <si>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</si>
  <si>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</si>
  <si>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</si>
  <si>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</si>
  <si>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</si>
  <si>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</si>
  <si>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</si>
  <si>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</si>
  <si>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</si>
  <si>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</si>
  <si>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</si>
  <si>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</si>
  <si>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</si>
  <si>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</si>
  <si>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</si>
  <si>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</si>
  <si>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</si>
  <si>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</si>
  <si>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</si>
  <si>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</si>
  <si>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</si>
  <si>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</si>
  <si>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</si>
  <si>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</si>
  <si>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</si>
  <si>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</si>
  <si>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</si>
  <si>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</si>
  <si>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</si>
  <si>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</si>
  <si>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</si>
  <si>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</si>
  <si>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</si>
  <si>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</si>
  <si>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</si>
  <si>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</si>
  <si>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</si>
  <si>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</si>
  <si>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</si>
  <si>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</si>
  <si>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</si>
  <si>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</si>
  <si>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</si>
  <si>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</si>
  <si>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</si>
  <si>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</si>
  <si>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</si>
  <si>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</si>
  <si>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</si>
  <si>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</si>
  <si>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</si>
  <si>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</si>
  <si>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</si>
  <si>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</si>
  <si>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</si>
  <si>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</si>
  <si>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</si>
  <si>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</si>
  <si>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</si>
  <si>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</si>
  <si>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</si>
  <si>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</si>
  <si>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</si>
  <si>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</si>
  <si>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</si>
  <si>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</si>
  <si>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</si>
  <si>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</si>
  <si>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</si>
  <si>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</si>
  <si>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</si>
  <si>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</si>
  <si>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</si>
  <si>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</si>
  <si>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</si>
  <si>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</si>
  <si>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</si>
  <si>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</si>
  <si>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</si>
  <si>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</si>
  <si>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</si>
  <si>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</si>
  <si>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</si>
  <si>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</si>
  <si>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</si>
  <si>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</si>
  <si>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</si>
  <si>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</si>
  <si>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</si>
  <si>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</si>
  <si>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</si>
  <si>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</si>
  <si>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</si>
  <si>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</si>
  <si>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</si>
  <si>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</si>
  <si>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</si>
  <si>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</si>
  <si>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</si>
  <si>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</si>
  <si>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</si>
  <si>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</si>
  <si>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</si>
  <si>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</si>
  <si>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</si>
  <si>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</si>
  <si>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</si>
  <si>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</si>
  <si>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</si>
  <si>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</si>
  <si>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</si>
  <si>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</si>
  <si>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</si>
  <si>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</si>
  <si>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</si>
  <si>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</si>
  <si>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</si>
  <si>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</si>
  <si>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</si>
  <si>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</si>
  <si>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</si>
  <si>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</si>
  <si>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</si>
  <si>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</si>
  <si>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</si>
  <si>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</si>
  <si>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</si>
  <si>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</si>
  <si>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</si>
  <si>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</si>
  <si>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</si>
  <si>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</si>
  <si>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</si>
  <si>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</si>
  <si>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</si>
  <si>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</si>
  <si>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</si>
  <si>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</si>
  <si>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</si>
  <si>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</si>
  <si>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</si>
  <si>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</si>
  <si>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</si>
  <si>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</si>
  <si>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</si>
  <si>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</si>
  <si>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</si>
  <si>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</si>
  <si>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</si>
  <si>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</si>
  <si>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</si>
  <si>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</si>
  <si>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</si>
  <si>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</si>
  <si>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</si>
  <si>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</si>
  <si>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</si>
  <si>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</si>
  <si>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</si>
  <si>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</si>
  <si>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</si>
  <si>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</si>
  <si>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</si>
  <si>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</si>
  <si>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</si>
  <si>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</si>
  <si>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</si>
  <si>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</si>
  <si>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</si>
  <si>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</si>
  <si>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</si>
  <si>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</si>
  <si>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</si>
  <si>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</si>
  <si>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</si>
  <si>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</si>
  <si>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</si>
  <si>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</si>
  <si>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</si>
  <si>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</si>
  <si>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</si>
  <si>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</si>
  <si>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</si>
  <si>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</si>
  <si>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</si>
  <si>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</si>
  <si>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</si>
  <si>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</si>
  <si>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</si>
  <si>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</si>
  <si>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</si>
  <si>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</si>
  <si>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</si>
  <si>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</si>
  <si>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</si>
  <si>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</si>
  <si>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</si>
  <si>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</si>
  <si>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</si>
  <si>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</si>
  <si>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</si>
  <si>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</si>
  <si>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„Водоснабдяване и канализация“ ЕАД - Бургас</t>
  </si>
  <si>
    <t>812115210</t>
  </si>
  <si>
    <t>Ганчо Йовчев Тенев</t>
  </si>
  <si>
    <t>Изпълнителен директор</t>
  </si>
  <si>
    <t>Бургас, кв. Победа, ул.„Ген. Вл.Вазов“3</t>
  </si>
  <si>
    <t>056 871 440</t>
  </si>
  <si>
    <t>056 842 979</t>
  </si>
  <si>
    <t>office@vik-burgas.com</t>
  </si>
  <si>
    <t>http://www.vik-burgas.com/</t>
  </si>
  <si>
    <t xml:space="preserve">Infostock.bg </t>
  </si>
  <si>
    <t>Пенка Трендафилова</t>
  </si>
  <si>
    <t>Рък.напр. „ФИ“</t>
  </si>
  <si>
    <t>1. Водоснабдяване и канализация“ АД - Добрич</t>
  </si>
  <si>
    <t>Г. Тенев</t>
  </si>
  <si>
    <t>Г.Тенев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</si>
</sst>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9" fontId="14" fillId="0" borderId="0" applyFont="0" applyFill="0" applyBorder="0" applyAlignment="0" applyProtection="0"/>
  </cellStyleXfs>
  <cellXfs count="748">
    <xf numFmtId="0" fontId="0" fillId="0" borderId="0" xfId="0"/>
    <xf numFmtId="0" fontId="3" fillId="0" borderId="1" xfId="15" applyFont="1" applyBorder="1" applyAlignment="1" applyProtection="1">
      <alignment horizontal="centerContinuous" vertical="center" wrapText="1"/>
    </xf>
    <xf numFmtId="0" fontId="4" fillId="0" borderId="2" xfId="15" applyFont="1" applyBorder="1" applyAlignment="1" applyProtection="1">
      <alignment horizontal="centerContinuous" vertical="center" wrapText="1"/>
    </xf>
    <xf numFmtId="0" fontId="3" fillId="0" borderId="3" xfId="15" applyFont="1" applyBorder="1" applyAlignment="1" applyProtection="1">
      <alignment horizontal="centerContinuous" vertical="center" wrapText="1"/>
    </xf>
    <xf numFmtId="0" fontId="4" fillId="0" borderId="4" xfId="15" applyFont="1" applyBorder="1" applyAlignment="1" applyProtection="1">
      <alignment horizontal="centerContinuous" vertical="center" wrapText="1"/>
    </xf>
    <xf numFmtId="0" fontId="3" fillId="0" borderId="3" xfId="15" applyFont="1" applyBorder="1" applyAlignment="1" applyProtection="1">
      <alignment horizontal="centerContinuous" vertical="center"/>
    </xf>
    <xf numFmtId="0" fontId="3" fillId="0" borderId="4" xfId="15" applyFont="1" applyBorder="1" applyAlignment="1" applyProtection="1">
      <alignment horizontal="centerContinuous" vertical="center"/>
    </xf>
    <xf numFmtId="0" fontId="4" fillId="0" borderId="5" xfId="15" applyFont="1" applyBorder="1" applyAlignment="1" applyProtection="1">
      <alignment horizontal="right" vertical="center" wrapText="1"/>
    </xf>
    <xf numFmtId="0" fontId="4" fillId="0" borderId="1" xfId="15" applyFont="1" applyBorder="1" applyAlignment="1" applyProtection="1">
      <alignment horizontal="left" vertical="center" wrapText="1"/>
    </xf>
    <xf numFmtId="0" fontId="4" fillId="0" borderId="2" xfId="15" applyFont="1" applyBorder="1" applyAlignment="1" applyProtection="1">
      <alignment horizontal="left" vertical="center" wrapText="1"/>
    </xf>
    <xf numFmtId="0" fontId="4" fillId="0" borderId="5" xfId="15" applyFont="1" applyBorder="1" applyAlignment="1" applyProtection="1">
      <alignment horizontal="right"/>
    </xf>
    <xf numFmtId="0" fontId="4" fillId="0" borderId="0" xfId="4" applyFont="1" applyProtection="1"/>
    <xf numFmtId="0" fontId="6" fillId="0" borderId="0" xfId="4" applyFont="1" applyFill="1" applyProtection="1"/>
    <xf numFmtId="0" fontId="4" fillId="0" borderId="0" xfId="4" applyFont="1" applyFill="1" applyProtection="1"/>
    <xf numFmtId="0" fontId="4" fillId="0" borderId="0" xfId="0" applyFont="1" applyProtection="1"/>
    <xf numFmtId="0" fontId="6" fillId="0" borderId="0" xfId="0" applyFont="1" applyAlignment="1" applyProtection="1">
      <alignment horizontal="right" vertical="center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" vertical="center"/>
    </xf>
    <xf numFmtId="0" fontId="4" fillId="0" borderId="0" xfId="11" applyFont="1" applyAlignment="1" applyProtection="1">
      <alignment horizontal="center" vertical="center" wrapText="1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" vertical="center"/>
      <protection hidden="1"/>
    </xf>
    <xf numFmtId="0" fontId="4" fillId="0" borderId="0" xfId="11" applyFont="1" applyAlignment="1" applyProtection="1">
      <alignment vertical="center" wrapText="1"/>
    </xf>
    <xf numFmtId="0" fontId="3" fillId="0" borderId="0" xfId="11" applyFont="1" applyBorder="1" applyAlignment="1" applyProtection="1">
      <alignment horizontal="centerContinuous" vertical="center" wrapText="1"/>
    </xf>
    <xf numFmtId="0" fontId="3" fillId="0" borderId="0" xfId="11" applyFont="1" applyAlignment="1" applyProtection="1">
      <alignment horizontal="centerContinuous" vertical="center" wrapText="1"/>
    </xf>
    <xf numFmtId="0" fontId="3" fillId="0" borderId="0" xfId="11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3" fillId="0" borderId="0" xfId="12" applyFont="1" applyAlignment="1" applyProtection="1">
      <alignment horizontal="center" vertical="center" wrapText="1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vertical="center" wrapText="1"/>
    </xf>
    <xf numFmtId="0" fontId="3" fillId="0" borderId="0" xfId="13" applyFont="1" applyBorder="1" applyAlignment="1" applyProtection="1">
      <alignment horizontal="center" vertical="center" wrapText="1"/>
    </xf>
    <xf numFmtId="0" fontId="4" fillId="0" borderId="0" xfId="13" applyFont="1" applyBorder="1" applyProtection="1"/>
    <xf numFmtId="0" fontId="4" fillId="0" borderId="0" xfId="13" applyFont="1" applyBorder="1" applyAlignment="1" applyProtection="1">
      <alignment wrapText="1"/>
    </xf>
    <xf numFmtId="0" fontId="6" fillId="0" borderId="0" xfId="13" applyFont="1" applyAlignment="1" applyProtection="1">
      <alignment horizontal="center"/>
    </xf>
    <xf numFmtId="0" fontId="4" fillId="0" borderId="0" xfId="11" applyFont="1" applyBorder="1" applyAlignment="1" applyProtection="1">
      <alignment horizontal="centerContinuous" vertical="center" wrapText="1"/>
    </xf>
    <xf numFmtId="0" fontId="3" fillId="0" borderId="0" xfId="11" applyFont="1" applyAlignment="1" applyProtection="1">
      <alignment vertical="center" wrapText="1"/>
    </xf>
    <xf numFmtId="0" fontId="15" fillId="0" borderId="0" xfId="11" applyFont="1" applyBorder="1" applyAlignment="1" applyProtection="1">
      <alignment horizontal="centerContinuous" vertical="center"/>
    </xf>
    <xf numFmtId="0" fontId="16" fillId="0" borderId="0" xfId="11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 vertical="center"/>
    </xf>
    <xf numFmtId="0" fontId="4" fillId="0" borderId="0" xfId="10" applyFont="1" applyProtection="1"/>
    <xf numFmtId="0" fontId="15" fillId="0" borderId="0" xfId="11" applyFont="1" applyBorder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"/>
    </xf>
    <xf numFmtId="0" fontId="4" fillId="0" borderId="0" xfId="11" applyFont="1" applyAlignment="1" applyProtection="1">
      <alignment vertical="top"/>
    </xf>
    <xf numFmtId="0" fontId="4" fillId="0" borderId="0" xfId="0" applyFont="1" applyAlignment="1" applyProtection="1">
      <alignment vertical="justify"/>
    </xf>
    <xf numFmtId="0" fontId="4" fillId="0" borderId="0" xfId="9" applyFont="1" applyBorder="1" applyAlignment="1" applyProtection="1">
      <alignment vertical="justify" wrapText="1"/>
    </xf>
    <xf numFmtId="0" fontId="4" fillId="0" borderId="0" xfId="11" applyFont="1" applyAlignment="1" applyProtection="1">
      <alignment vertical="top" wrapText="1"/>
    </xf>
    <xf numFmtId="0" fontId="3" fillId="0" borderId="0" xfId="9" applyFont="1" applyBorder="1" applyAlignment="1" applyProtection="1">
      <alignment vertical="justify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4" fillId="0" borderId="0" xfId="11" applyFont="1" applyBorder="1" applyAlignment="1" applyProtection="1">
      <alignment horizontal="right" vertical="center"/>
      <protection hidden="1"/>
    </xf>
    <xf numFmtId="165" fontId="4" fillId="0" borderId="0" xfId="11" applyNumberFormat="1" applyFont="1" applyAlignment="1" applyProtection="1">
      <alignment horizontal="left" vertical="center"/>
    </xf>
    <xf numFmtId="0" fontId="3" fillId="0" borderId="0" xfId="11" applyFont="1" applyAlignment="1" applyProtection="1">
      <alignment horizontal="center" vertical="center"/>
      <protection hidden="1"/>
    </xf>
    <xf numFmtId="0" fontId="4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" applyFont="1" applyBorder="1" applyAlignment="1" applyProtection="1">
      <alignment horizontal="left" vertical="center"/>
      <protection hidden="1"/>
    </xf>
    <xf numFmtId="0" fontId="15" fillId="0" borderId="0" xfId="11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3" fillId="0" borderId="0" xfId="1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1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" applyFont="1" applyFill="1" applyBorder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3" fillId="0" borderId="0" xfId="14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9" applyFont="1" applyAlignment="1" applyProtection="1">
      <alignment horizontal="centerContinuous" vertical="center"/>
    </xf>
    <xf numFmtId="0" fontId="4" fillId="0" borderId="0" xfId="10" applyFont="1" applyAlignment="1" applyProtection="1">
      <alignment horizontal="centerContinuous" vertical="center"/>
    </xf>
    <xf numFmtId="0" fontId="4" fillId="0" borderId="0" xfId="11" applyFont="1" applyBorder="1" applyAlignment="1" applyProtection="1">
      <alignment horizontal="centerContinuous" vertical="center"/>
      <protection hidden="1"/>
    </xf>
    <xf numFmtId="0" fontId="4" fillId="0" borderId="0" xfId="1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11" applyNumberFormat="1" applyFont="1" applyAlignment="1" applyProtection="1">
      <alignment horizontal="left" vertical="center" wrapText="1"/>
    </xf>
    <xf numFmtId="0" fontId="4" fillId="0" borderId="0" xfId="11" applyFont="1" applyBorder="1" applyAlignment="1" applyProtection="1">
      <alignment horizontal="right" vertical="center"/>
    </xf>
    <xf numFmtId="0" fontId="4" fillId="0" borderId="0" xfId="11" applyFont="1" applyBorder="1" applyAlignment="1" applyProtection="1">
      <alignment vertical="center"/>
    </xf>
    <xf numFmtId="0" fontId="4" fillId="0" borderId="0" xfId="11" applyFont="1" applyAlignment="1" applyProtection="1">
      <alignment horizontal="center" vertical="center"/>
    </xf>
    <xf numFmtId="0" fontId="4" fillId="0" borderId="0" xfId="11" applyFont="1" applyBorder="1" applyAlignment="1" applyProtection="1">
      <alignment horizontal="left" vertical="center"/>
    </xf>
    <xf numFmtId="0" fontId="4" fillId="0" borderId="0" xfId="11" applyFont="1" applyAlignment="1" applyProtection="1">
      <alignment vertical="center"/>
    </xf>
    <xf numFmtId="0" fontId="3" fillId="0" borderId="6" xfId="11" applyFont="1" applyBorder="1" applyAlignment="1" applyProtection="1">
      <alignment horizontal="center" vertical="center"/>
    </xf>
    <xf numFmtId="0" fontId="3" fillId="0" borderId="7" xfId="11" applyFont="1" applyBorder="1" applyAlignment="1" applyProtection="1">
      <alignment horizontal="center" vertical="top" wrapText="1"/>
    </xf>
    <xf numFmtId="14" fontId="3" fillId="0" borderId="7" xfId="11" applyNumberFormat="1" applyFont="1" applyBorder="1" applyAlignment="1" applyProtection="1">
      <alignment horizontal="center" vertical="center" wrapText="1"/>
    </xf>
    <xf numFmtId="14" fontId="3" fillId="0" borderId="8" xfId="11" applyNumberFormat="1" applyFont="1" applyBorder="1" applyAlignment="1" applyProtection="1">
      <alignment horizontal="center" vertical="center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0" fontId="10" fillId="2" borderId="9" xfId="11" applyFont="1" applyFill="1" applyBorder="1" applyAlignment="1" applyProtection="1">
      <alignment vertical="top" wrapText="1"/>
    </xf>
    <xf numFmtId="0" fontId="4" fillId="0" borderId="5" xfId="11" applyFont="1" applyBorder="1" applyAlignment="1" applyProtection="1">
      <alignment horizontal="right" vertical="top" wrapText="1"/>
    </xf>
    <xf numFmtId="49" fontId="4" fillId="0" borderId="5" xfId="11" applyNumberFormat="1" applyFont="1" applyBorder="1" applyAlignment="1" applyProtection="1">
      <alignment horizontal="right" vertical="top" wrapText="1"/>
    </xf>
    <xf numFmtId="3" fontId="4" fillId="3" borderId="10" xfId="11" applyNumberFormat="1" applyFont="1" applyFill="1" applyBorder="1" applyAlignment="1" applyProtection="1">
      <alignment vertical="top"/>
      <protection locked="0"/>
    </xf>
    <xf numFmtId="1" fontId="4" fillId="0" borderId="5" xfId="11" applyNumberFormat="1" applyFont="1" applyBorder="1" applyAlignment="1" applyProtection="1">
      <alignment horizontal="right" vertical="top" wrapText="1"/>
    </xf>
    <xf numFmtId="49" fontId="4" fillId="0" borderId="5" xfId="11" applyNumberFormat="1" applyFont="1" applyFill="1" applyBorder="1" applyAlignment="1" applyProtection="1">
      <alignment horizontal="right" vertical="top" wrapText="1"/>
    </xf>
    <xf numFmtId="1" fontId="11" fillId="0" borderId="5" xfId="11" applyNumberFormat="1" applyFont="1" applyBorder="1" applyAlignment="1" applyProtection="1">
      <alignment horizontal="right" vertical="top" wrapText="1"/>
    </xf>
    <xf numFmtId="49" fontId="11" fillId="0" borderId="5" xfId="11" applyNumberFormat="1" applyFont="1" applyBorder="1" applyAlignment="1" applyProtection="1">
      <alignment horizontal="right" vertical="top" wrapText="1"/>
    </xf>
    <xf numFmtId="49" fontId="11" fillId="0" borderId="5" xfId="11" applyNumberFormat="1" applyFont="1" applyFill="1" applyBorder="1" applyAlignment="1" applyProtection="1">
      <alignment horizontal="right" vertical="top" wrapText="1"/>
    </xf>
    <xf numFmtId="1" fontId="4" fillId="0" borderId="0" xfId="11" applyNumberFormat="1" applyFont="1" applyAlignment="1" applyProtection="1">
      <alignment vertical="top"/>
    </xf>
    <xf numFmtId="1" fontId="3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1" fontId="4" fillId="0" borderId="5" xfId="5" applyNumberFormat="1" applyFont="1" applyBorder="1" applyAlignment="1" applyProtection="1">
      <alignment vertical="top" wrapText="1"/>
    </xf>
    <xf numFmtId="1" fontId="4" fillId="4" borderId="5" xfId="5" applyNumberFormat="1" applyFont="1" applyFill="1" applyBorder="1" applyAlignment="1" applyProtection="1">
      <alignment vertical="top"/>
    </xf>
    <xf numFmtId="1" fontId="4" fillId="0" borderId="5" xfId="5" applyNumberFormat="1" applyFont="1" applyBorder="1" applyAlignment="1" applyProtection="1">
      <alignment vertical="top"/>
    </xf>
    <xf numFmtId="0" fontId="3" fillId="0" borderId="0" xfId="0" applyFont="1"/>
    <xf numFmtId="0" fontId="17" fillId="0" borderId="0" xfId="0" applyFont="1"/>
    <xf numFmtId="0" fontId="18" fillId="0" borderId="0" xfId="0" applyFont="1"/>
    <xf numFmtId="0" fontId="4" fillId="0" borderId="0" xfId="11" applyFont="1" applyBorder="1" applyAlignment="1" applyProtection="1">
      <alignment horizontal="right" vertical="top"/>
    </xf>
    <xf numFmtId="0" fontId="4" fillId="0" borderId="0" xfId="11" applyFont="1" applyBorder="1" applyAlignment="1" applyProtection="1">
      <alignment vertical="top"/>
    </xf>
    <xf numFmtId="0" fontId="4" fillId="0" borderId="0" xfId="11" applyFont="1" applyBorder="1" applyAlignment="1" applyProtection="1">
      <alignment horizontal="left" vertical="top"/>
    </xf>
    <xf numFmtId="0" fontId="4" fillId="0" borderId="0" xfId="10" applyFont="1" applyAlignment="1" applyProtection="1">
      <alignment horizontal="centerContinuous"/>
    </xf>
    <xf numFmtId="49" fontId="4" fillId="0" borderId="0" xfId="10" applyNumberFormat="1" applyFont="1" applyProtection="1"/>
    <xf numFmtId="0" fontId="3" fillId="0" borderId="0" xfId="10" applyFont="1" applyBorder="1" applyProtection="1"/>
    <xf numFmtId="164" fontId="3" fillId="0" borderId="5" xfId="1" applyNumberFormat="1" applyFont="1" applyBorder="1" applyAlignment="1" applyProtection="1">
      <alignment horizontal="centerContinuous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5" xfId="7" applyFont="1" applyBorder="1" applyAlignment="1" applyProtection="1">
      <alignment horizontal="center" vertical="center" wrapText="1"/>
    </xf>
    <xf numFmtId="0" fontId="4" fillId="0" borderId="0" xfId="10" applyFont="1" applyBorder="1" applyProtection="1"/>
    <xf numFmtId="49" fontId="4" fillId="0" borderId="5" xfId="7" applyNumberFormat="1" applyFont="1" applyBorder="1" applyAlignment="1" applyProtection="1">
      <alignment horizontal="center" vertical="center" wrapText="1"/>
    </xf>
    <xf numFmtId="1" fontId="4" fillId="0" borderId="0" xfId="10" applyNumberFormat="1" applyFont="1" applyBorder="1" applyProtection="1"/>
    <xf numFmtId="49" fontId="4" fillId="0" borderId="5" xfId="7" applyNumberFormat="1" applyFont="1" applyFill="1" applyBorder="1" applyAlignment="1" applyProtection="1">
      <alignment horizontal="center" vertical="center" wrapText="1"/>
    </xf>
    <xf numFmtId="0" fontId="3" fillId="0" borderId="0" xfId="7" applyFont="1" applyBorder="1" applyAlignment="1" applyProtection="1">
      <alignment horizontal="right" vertical="center" wrapText="1"/>
    </xf>
    <xf numFmtId="49" fontId="3" fillId="0" borderId="0" xfId="7" applyNumberFormat="1" applyFont="1" applyBorder="1" applyAlignment="1" applyProtection="1">
      <alignment horizontal="right" vertical="center" wrapText="1"/>
    </xf>
    <xf numFmtId="0" fontId="4" fillId="0" borderId="0" xfId="7" applyFont="1" applyBorder="1" applyAlignment="1" applyProtection="1">
      <alignment horizontal="left" vertical="center" wrapText="1"/>
    </xf>
    <xf numFmtId="1" fontId="4" fillId="0" borderId="0" xfId="7" applyNumberFormat="1" applyFont="1" applyBorder="1" applyAlignment="1" applyProtection="1">
      <alignment horizontal="left" vertical="center" wrapText="1"/>
    </xf>
    <xf numFmtId="1" fontId="4" fillId="0" borderId="0" xfId="10" applyNumberFormat="1" applyFont="1" applyProtection="1"/>
    <xf numFmtId="0" fontId="3" fillId="0" borderId="0" xfId="6" applyFont="1" applyAlignment="1" applyProtection="1">
      <alignment horizontal="left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10" applyFont="1" applyProtection="1"/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left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11" fillId="0" borderId="5" xfId="6" applyNumberFormat="1" applyFont="1" applyBorder="1" applyAlignment="1" applyProtection="1">
      <alignment horizontal="center" vertical="center" wrapText="1"/>
    </xf>
    <xf numFmtId="0" fontId="4" fillId="0" borderId="0" xfId="6" applyFont="1" applyBorder="1" applyProtection="1"/>
    <xf numFmtId="1" fontId="4" fillId="0" borderId="5" xfId="6" applyNumberFormat="1" applyFont="1" applyBorder="1" applyAlignment="1" applyProtection="1">
      <alignment horizontal="right" vertical="center" wrapText="1"/>
    </xf>
    <xf numFmtId="49" fontId="4" fillId="0" borderId="5" xfId="6" applyNumberFormat="1" applyFont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right" vertical="center" wrapText="1"/>
    </xf>
    <xf numFmtId="0" fontId="4" fillId="0" borderId="5" xfId="6" applyFont="1" applyFill="1" applyBorder="1" applyAlignment="1" applyProtection="1">
      <alignment horizontal="right" vertical="center" wrapText="1"/>
    </xf>
    <xf numFmtId="0" fontId="4" fillId="0" borderId="5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3" fillId="0" borderId="0" xfId="6" applyNumberFormat="1" applyFont="1" applyBorder="1" applyAlignment="1" applyProtection="1">
      <alignment horizontal="left" vertical="center" wrapText="1"/>
    </xf>
    <xf numFmtId="0" fontId="4" fillId="0" borderId="0" xfId="6" applyFont="1" applyBorder="1" applyAlignment="1" applyProtection="1">
      <alignment horizontal="right" vertical="center" wrapText="1"/>
    </xf>
    <xf numFmtId="0" fontId="4" fillId="0" borderId="0" xfId="6" applyFont="1" applyBorder="1" applyAlignment="1" applyProtection="1">
      <alignment horizontal="left" vertical="center" wrapText="1"/>
    </xf>
    <xf numFmtId="49" fontId="6" fillId="0" borderId="5" xfId="6" applyNumberFormat="1" applyFont="1" applyBorder="1" applyAlignment="1" applyProtection="1">
      <alignment horizontal="center" vertical="center" wrapText="1"/>
    </xf>
    <xf numFmtId="49" fontId="4" fillId="0" borderId="0" xfId="6" applyNumberFormat="1" applyFont="1" applyBorder="1" applyAlignment="1" applyProtection="1">
      <alignment horizontal="center" vertical="center" wrapText="1"/>
    </xf>
    <xf numFmtId="1" fontId="4" fillId="0" borderId="0" xfId="6" applyNumberFormat="1" applyFont="1" applyBorder="1" applyAlignment="1" applyProtection="1">
      <alignment horizontal="left" vertical="center" wrapText="1"/>
    </xf>
    <xf numFmtId="1" fontId="4" fillId="0" borderId="0" xfId="6" applyNumberFormat="1" applyFont="1" applyBorder="1" applyProtection="1"/>
    <xf numFmtId="49" fontId="3" fillId="0" borderId="0" xfId="6" applyNumberFormat="1" applyFont="1" applyBorder="1" applyAlignment="1" applyProtection="1">
      <alignment horizontal="center" vertical="center" wrapText="1"/>
    </xf>
    <xf numFmtId="0" fontId="3" fillId="0" borderId="0" xfId="10" applyFont="1" applyAlignment="1" applyProtection="1">
      <alignment horizontal="center"/>
    </xf>
    <xf numFmtId="0" fontId="11" fillId="0" borderId="0" xfId="6" applyFont="1" applyBorder="1" applyAlignment="1" applyProtection="1">
      <alignment horizontal="left" vertical="center" wrapText="1"/>
    </xf>
    <xf numFmtId="49" fontId="11" fillId="0" borderId="0" xfId="6" applyNumberFormat="1" applyFont="1" applyBorder="1" applyAlignment="1" applyProtection="1">
      <alignment horizontal="left" vertical="center" wrapText="1"/>
    </xf>
    <xf numFmtId="0" fontId="3" fillId="0" borderId="5" xfId="9" applyFont="1" applyBorder="1" applyAlignment="1" applyProtection="1">
      <alignment horizontal="center" vertical="center" wrapText="1"/>
    </xf>
    <xf numFmtId="49" fontId="4" fillId="0" borderId="5" xfId="9" applyNumberFormat="1" applyFont="1" applyBorder="1" applyAlignment="1" applyProtection="1">
      <alignment horizontal="center" vertical="center" wrapText="1"/>
    </xf>
    <xf numFmtId="49" fontId="4" fillId="0" borderId="5" xfId="9" applyNumberFormat="1" applyFont="1" applyBorder="1" applyAlignment="1" applyProtection="1">
      <alignment horizontal="center" vertical="center"/>
    </xf>
    <xf numFmtId="0" fontId="4" fillId="0" borderId="0" xfId="10" applyFont="1" applyAlignment="1" applyProtection="1"/>
    <xf numFmtId="0" fontId="4" fillId="0" borderId="5" xfId="9" applyFont="1" applyBorder="1" applyAlignment="1" applyProtection="1">
      <alignment vertical="center" wrapText="1"/>
    </xf>
    <xf numFmtId="49" fontId="11" fillId="0" borderId="5" xfId="9" applyNumberFormat="1" applyFont="1" applyBorder="1" applyAlignment="1" applyProtection="1">
      <alignment horizontal="center" vertical="center" wrapText="1"/>
    </xf>
    <xf numFmtId="0" fontId="4" fillId="0" borderId="5" xfId="9" applyFont="1" applyBorder="1" applyAlignment="1" applyProtection="1">
      <alignment horizontal="left" vertical="center" wrapText="1"/>
    </xf>
    <xf numFmtId="49" fontId="11" fillId="0" borderId="12" xfId="9" applyNumberFormat="1" applyFont="1" applyBorder="1" applyAlignment="1" applyProtection="1">
      <alignment horizontal="center" vertical="center" wrapText="1"/>
    </xf>
    <xf numFmtId="49" fontId="4" fillId="4" borderId="10" xfId="9" applyNumberFormat="1" applyFont="1" applyFill="1" applyBorder="1" applyAlignment="1" applyProtection="1">
      <alignment horizontal="center" vertical="center" wrapText="1"/>
    </xf>
    <xf numFmtId="49" fontId="4" fillId="0" borderId="11" xfId="9" applyNumberFormat="1" applyFont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0" xfId="14" applyFont="1" applyFill="1" applyAlignment="1" applyProtection="1">
      <alignment vertical="justify" wrapText="1"/>
    </xf>
    <xf numFmtId="0" fontId="3" fillId="0" borderId="0" xfId="11" applyFont="1" applyFill="1" applyBorder="1" applyAlignment="1" applyProtection="1">
      <alignment horizontal="left" vertical="justify" wrapText="1"/>
    </xf>
    <xf numFmtId="0" fontId="4" fillId="0" borderId="0" xfId="11" applyFont="1" applyFill="1" applyAlignment="1" applyProtection="1">
      <alignment horizontal="left" vertical="justify"/>
    </xf>
    <xf numFmtId="0" fontId="3" fillId="0" borderId="0" xfId="14" applyFont="1" applyFill="1" applyBorder="1" applyAlignment="1" applyProtection="1">
      <alignment horizontal="left" vertical="justify" wrapText="1"/>
    </xf>
    <xf numFmtId="3" fontId="4" fillId="0" borderId="0" xfId="14" applyNumberFormat="1" applyFont="1" applyBorder="1" applyProtection="1"/>
    <xf numFmtId="0" fontId="4" fillId="0" borderId="0" xfId="14" applyFont="1" applyProtection="1"/>
    <xf numFmtId="3" fontId="4" fillId="0" borderId="5" xfId="14" applyNumberFormat="1" applyFont="1" applyBorder="1" applyAlignment="1" applyProtection="1">
      <alignment vertical="center"/>
    </xf>
    <xf numFmtId="0" fontId="4" fillId="0" borderId="0" xfId="14" applyFont="1" applyBorder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12" applyFont="1" applyAlignment="1" applyProtection="1">
      <alignment wrapText="1"/>
    </xf>
    <xf numFmtId="0" fontId="4" fillId="0" borderId="0" xfId="11" applyFont="1" applyFill="1" applyAlignment="1" applyProtection="1">
      <alignment vertical="top"/>
    </xf>
    <xf numFmtId="0" fontId="4" fillId="0" borderId="0" xfId="12" applyFont="1" applyAlignment="1" applyProtection="1">
      <alignment horizontal="centerContinuous" wrapText="1"/>
    </xf>
    <xf numFmtId="0" fontId="3" fillId="0" borderId="0" xfId="11" applyFont="1" applyBorder="1" applyAlignment="1" applyProtection="1">
      <alignment vertical="top" wrapText="1"/>
    </xf>
    <xf numFmtId="0" fontId="4" fillId="0" borderId="0" xfId="12" applyFont="1" applyFill="1" applyBorder="1" applyAlignment="1" applyProtection="1">
      <alignment horizontal="right" vertical="center" wrapText="1"/>
    </xf>
    <xf numFmtId="0" fontId="4" fillId="0" borderId="0" xfId="12" applyFont="1" applyBorder="1" applyAlignment="1" applyProtection="1">
      <alignment horizontal="center" wrapText="1"/>
    </xf>
    <xf numFmtId="0" fontId="4" fillId="0" borderId="0" xfId="12" applyFont="1" applyBorder="1" applyAlignment="1" applyProtection="1">
      <alignment wrapText="1"/>
    </xf>
    <xf numFmtId="49" fontId="4" fillId="0" borderId="5" xfId="12" applyNumberFormat="1" applyFont="1" applyBorder="1" applyAlignment="1" applyProtection="1">
      <alignment horizontal="center" wrapText="1"/>
    </xf>
    <xf numFmtId="1" fontId="4" fillId="0" borderId="0" xfId="12" applyNumberFormat="1" applyFont="1" applyBorder="1" applyAlignment="1" applyProtection="1">
      <alignment wrapText="1"/>
    </xf>
    <xf numFmtId="1" fontId="4" fillId="0" borderId="0" xfId="12" applyNumberFormat="1" applyFont="1" applyAlignment="1" applyProtection="1">
      <alignment wrapText="1"/>
    </xf>
    <xf numFmtId="49" fontId="4" fillId="0" borderId="5" xfId="12" applyNumberFormat="1" applyFont="1" applyFill="1" applyBorder="1" applyAlignment="1" applyProtection="1">
      <alignment horizontal="center" wrapText="1"/>
    </xf>
    <xf numFmtId="49" fontId="4" fillId="0" borderId="0" xfId="12" applyNumberFormat="1" applyFont="1" applyBorder="1" applyAlignment="1" applyProtection="1">
      <alignment wrapText="1"/>
    </xf>
    <xf numFmtId="1" fontId="4" fillId="0" borderId="0" xfId="12" applyNumberFormat="1" applyFont="1" applyFill="1" applyBorder="1" applyAlignment="1" applyProtection="1">
      <alignment wrapText="1"/>
    </xf>
    <xf numFmtId="0" fontId="4" fillId="0" borderId="0" xfId="12" applyFont="1" applyFill="1" applyAlignment="1" applyProtection="1">
      <alignment wrapText="1"/>
    </xf>
    <xf numFmtId="165" fontId="4" fillId="0" borderId="0" xfId="11" applyNumberFormat="1" applyFont="1" applyAlignment="1" applyProtection="1">
      <alignment horizontal="left" vertical="top"/>
      <protection hidden="1"/>
    </xf>
    <xf numFmtId="0" fontId="3" fillId="0" borderId="5" xfId="13" applyFont="1" applyBorder="1" applyAlignment="1" applyProtection="1">
      <alignment horizontal="center" vertical="center" wrapText="1"/>
    </xf>
    <xf numFmtId="0" fontId="11" fillId="0" borderId="5" xfId="13" applyFont="1" applyBorder="1" applyAlignment="1" applyProtection="1">
      <alignment vertical="center" wrapText="1"/>
    </xf>
    <xf numFmtId="3" fontId="4" fillId="0" borderId="5" xfId="13" applyNumberFormat="1" applyFont="1" applyFill="1" applyBorder="1" applyAlignment="1" applyProtection="1">
      <alignment vertical="center"/>
    </xf>
    <xf numFmtId="0" fontId="4" fillId="0" borderId="5" xfId="13" applyFont="1" applyBorder="1" applyAlignment="1" applyProtection="1">
      <alignment vertical="center" wrapText="1"/>
    </xf>
    <xf numFmtId="3" fontId="4" fillId="0" borderId="5" xfId="13" applyNumberFormat="1" applyFont="1" applyBorder="1" applyAlignment="1" applyProtection="1">
      <alignment horizontal="center" vertical="center"/>
    </xf>
    <xf numFmtId="0" fontId="4" fillId="0" borderId="0" xfId="13" applyFont="1" applyProtection="1"/>
    <xf numFmtId="3" fontId="11" fillId="0" borderId="5" xfId="13" applyNumberFormat="1" applyFont="1" applyBorder="1" applyAlignment="1" applyProtection="1">
      <alignment horizontal="center" vertical="center"/>
    </xf>
    <xf numFmtId="3" fontId="4" fillId="0" borderId="5" xfId="13" applyNumberFormat="1" applyFont="1" applyBorder="1" applyAlignment="1" applyProtection="1">
      <alignment vertical="center"/>
    </xf>
    <xf numFmtId="0" fontId="4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4" fillId="3" borderId="13" xfId="11" applyNumberFormat="1" applyFont="1" applyFill="1" applyBorder="1" applyAlignment="1" applyProtection="1">
      <alignment vertical="top"/>
      <protection locked="0"/>
    </xf>
    <xf numFmtId="3" fontId="4" fillId="3" borderId="5" xfId="11" applyNumberFormat="1" applyFont="1" applyFill="1" applyBorder="1" applyAlignment="1" applyProtection="1">
      <alignment vertical="top"/>
      <protection locked="0"/>
    </xf>
    <xf numFmtId="49" fontId="3" fillId="0" borderId="6" xfId="11" applyNumberFormat="1" applyFont="1" applyBorder="1" applyAlignment="1" applyProtection="1">
      <alignment horizontal="center" vertical="center" wrapText="1"/>
    </xf>
    <xf numFmtId="0" fontId="4" fillId="4" borderId="5" xfId="5" applyFont="1" applyFill="1" applyBorder="1" applyAlignment="1" applyProtection="1">
      <alignment vertical="top" wrapText="1"/>
    </xf>
    <xf numFmtId="0" fontId="10" fillId="2" borderId="9" xfId="11" applyFont="1" applyFill="1" applyBorder="1" applyAlignment="1" applyProtection="1">
      <alignment vertical="top"/>
    </xf>
    <xf numFmtId="1" fontId="10" fillId="2" borderId="9" xfId="11" applyNumberFormat="1" applyFont="1" applyFill="1" applyBorder="1" applyAlignment="1" applyProtection="1">
      <alignment vertical="top" wrapText="1"/>
    </xf>
    <xf numFmtId="1" fontId="10" fillId="2" borderId="9" xfId="11" applyNumberFormat="1" applyFont="1" applyFill="1" applyBorder="1" applyAlignment="1" applyProtection="1">
      <alignment vertical="top"/>
    </xf>
    <xf numFmtId="1" fontId="10" fillId="2" borderId="9" xfId="5" applyNumberFormat="1" applyFont="1" applyFill="1" applyBorder="1" applyAlignment="1" applyProtection="1">
      <alignment vertical="top" wrapText="1"/>
    </xf>
    <xf numFmtId="0" fontId="10" fillId="2" borderId="9" xfId="5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49" fontId="10" fillId="2" borderId="9" xfId="11" applyNumberFormat="1" applyFont="1" applyFill="1" applyBorder="1" applyAlignment="1" applyProtection="1">
      <alignment vertical="top"/>
    </xf>
    <xf numFmtId="1" fontId="10" fillId="2" borderId="9" xfId="5" applyNumberFormat="1" applyFont="1" applyFill="1" applyBorder="1" applyAlignment="1" applyProtection="1">
      <alignment vertical="top"/>
    </xf>
    <xf numFmtId="49" fontId="3" fillId="0" borderId="12" xfId="11" applyNumberFormat="1" applyFont="1" applyFill="1" applyBorder="1" applyAlignment="1" applyProtection="1">
      <alignment horizontal="right" vertical="top" wrapText="1"/>
    </xf>
    <xf numFmtId="0" fontId="9" fillId="2" borderId="6" xfId="11" applyFont="1" applyFill="1" applyBorder="1" applyAlignment="1" applyProtection="1">
      <alignment vertical="top" wrapText="1"/>
    </xf>
    <xf numFmtId="49" fontId="4" fillId="0" borderId="7" xfId="11" applyNumberFormat="1" applyFont="1" applyFill="1" applyBorder="1" applyAlignment="1" applyProtection="1">
      <alignment horizontal="right" vertical="top" wrapText="1"/>
    </xf>
    <xf numFmtId="1" fontId="3" fillId="0" borderId="12" xfId="11" applyNumberFormat="1" applyFont="1" applyBorder="1" applyAlignment="1" applyProtection="1">
      <alignment horizontal="right" vertical="top" wrapText="1"/>
    </xf>
    <xf numFmtId="1" fontId="3" fillId="0" borderId="7" xfId="11" applyNumberFormat="1" applyFont="1" applyBorder="1" applyAlignment="1" applyProtection="1">
      <alignment horizontal="right" vertical="top" wrapText="1"/>
    </xf>
    <xf numFmtId="0" fontId="10" fillId="2" borderId="14" xfId="5" applyFont="1" applyFill="1" applyBorder="1" applyAlignment="1" applyProtection="1">
      <alignment vertical="top"/>
    </xf>
    <xf numFmtId="1" fontId="4" fillId="0" borderId="12" xfId="5" applyNumberFormat="1" applyFont="1" applyBorder="1" applyAlignment="1" applyProtection="1">
      <alignment vertical="top" wrapText="1"/>
    </xf>
    <xf numFmtId="1" fontId="9" fillId="2" borderId="6" xfId="11" applyNumberFormat="1" applyFont="1" applyFill="1" applyBorder="1" applyAlignment="1" applyProtection="1">
      <alignment vertical="top" wrapText="1"/>
    </xf>
    <xf numFmtId="3" fontId="4" fillId="3" borderId="7" xfId="11" applyNumberFormat="1" applyFont="1" applyFill="1" applyBorder="1" applyAlignment="1" applyProtection="1">
      <alignment vertical="top"/>
      <protection locked="0"/>
    </xf>
    <xf numFmtId="0" fontId="10" fillId="2" borderId="14" xfId="11" applyFont="1" applyFill="1" applyBorder="1" applyAlignment="1" applyProtection="1">
      <alignment vertical="top"/>
    </xf>
    <xf numFmtId="1" fontId="4" fillId="0" borderId="7" xfId="5" applyNumberFormat="1" applyFont="1" applyBorder="1" applyAlignment="1" applyProtection="1">
      <alignment vertical="top" wrapText="1"/>
    </xf>
    <xf numFmtId="0" fontId="3" fillId="0" borderId="14" xfId="11" applyFont="1" applyBorder="1" applyAlignment="1" applyProtection="1">
      <alignment horizontal="center" vertical="center" wrapText="1"/>
    </xf>
    <xf numFmtId="0" fontId="3" fillId="0" borderId="12" xfId="11" applyFont="1" applyBorder="1" applyAlignment="1" applyProtection="1">
      <alignment horizontal="center" vertical="top" wrapText="1"/>
    </xf>
    <xf numFmtId="0" fontId="3" fillId="0" borderId="15" xfId="11" applyFont="1" applyBorder="1" applyAlignment="1" applyProtection="1">
      <alignment horizontal="center" vertical="top" wrapText="1"/>
    </xf>
    <xf numFmtId="0" fontId="9" fillId="2" borderId="6" xfId="11" applyFont="1" applyFill="1" applyBorder="1" applyAlignment="1" applyProtection="1">
      <alignment horizontal="left" vertical="top" wrapText="1"/>
    </xf>
    <xf numFmtId="49" fontId="3" fillId="0" borderId="7" xfId="11" applyNumberFormat="1" applyFont="1" applyBorder="1" applyAlignment="1" applyProtection="1">
      <alignment horizontal="right" vertical="top" wrapText="1"/>
    </xf>
    <xf numFmtId="49" fontId="3" fillId="0" borderId="14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right" vertical="top" wrapText="1"/>
    </xf>
    <xf numFmtId="49" fontId="3" fillId="0" borderId="12" xfId="11" applyNumberFormat="1" applyFont="1" applyBorder="1" applyAlignment="1" applyProtection="1">
      <alignment horizontal="right" vertical="top" wrapText="1"/>
    </xf>
    <xf numFmtId="1" fontId="10" fillId="2" borderId="14" xfId="5" applyNumberFormat="1" applyFont="1" applyFill="1" applyBorder="1" applyAlignment="1" applyProtection="1">
      <alignment vertical="top"/>
    </xf>
    <xf numFmtId="1" fontId="4" fillId="0" borderId="12" xfId="5" applyNumberFormat="1" applyFont="1" applyBorder="1" applyAlignment="1" applyProtection="1">
      <alignment vertical="top"/>
    </xf>
    <xf numFmtId="49" fontId="9" fillId="2" borderId="16" xfId="11" applyNumberFormat="1" applyFont="1" applyFill="1" applyBorder="1" applyAlignment="1" applyProtection="1">
      <alignment vertical="center" wrapText="1"/>
    </xf>
    <xf numFmtId="0" fontId="3" fillId="0" borderId="6" xfId="13" applyFont="1" applyBorder="1" applyAlignment="1" applyProtection="1">
      <alignment horizontal="center" vertical="center" wrapText="1"/>
    </xf>
    <xf numFmtId="0" fontId="3" fillId="0" borderId="7" xfId="13" applyFont="1" applyBorder="1" applyAlignment="1" applyProtection="1">
      <alignment horizontal="center" vertical="center" wrapText="1"/>
    </xf>
    <xf numFmtId="0" fontId="3" fillId="0" borderId="8" xfId="13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4" fillId="0" borderId="9" xfId="13" applyFont="1" applyBorder="1" applyAlignment="1" applyProtection="1">
      <alignment horizontal="left" vertical="center" wrapText="1"/>
    </xf>
    <xf numFmtId="0" fontId="11" fillId="0" borderId="9" xfId="13" applyFont="1" applyBorder="1" applyAlignment="1" applyProtection="1">
      <alignment horizontal="right" vertical="center" wrapText="1"/>
    </xf>
    <xf numFmtId="0" fontId="4" fillId="0" borderId="5" xfId="13" applyFont="1" applyBorder="1" applyAlignment="1" applyProtection="1">
      <alignment horizontal="center" vertical="center" wrapText="1"/>
    </xf>
    <xf numFmtId="0" fontId="11" fillId="0" borderId="5" xfId="13" applyFont="1" applyBorder="1" applyAlignment="1" applyProtection="1">
      <alignment horizontal="center" vertical="center" wrapText="1"/>
    </xf>
    <xf numFmtId="0" fontId="11" fillId="0" borderId="9" xfId="13" applyFont="1" applyBorder="1" applyAlignment="1" applyProtection="1">
      <alignment horizontal="left" vertical="center" wrapText="1"/>
    </xf>
    <xf numFmtId="49" fontId="4" fillId="0" borderId="5" xfId="13" applyNumberFormat="1" applyFont="1" applyBorder="1" applyAlignment="1" applyProtection="1">
      <alignment horizontal="center"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3" fontId="4" fillId="0" borderId="13" xfId="13" applyNumberFormat="1" applyFont="1" applyFill="1" applyBorder="1" applyAlignment="1" applyProtection="1">
      <alignment vertical="center"/>
    </xf>
    <xf numFmtId="3" fontId="4" fillId="0" borderId="13" xfId="13" applyNumberFormat="1" applyFont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0" fontId="4" fillId="0" borderId="9" xfId="13" applyFont="1" applyFill="1" applyBorder="1" applyAlignment="1" applyProtection="1">
      <alignment vertical="center" wrapText="1"/>
    </xf>
    <xf numFmtId="0" fontId="12" fillId="0" borderId="9" xfId="13" applyFont="1" applyBorder="1" applyAlignment="1" applyProtection="1">
      <alignment vertical="center" wrapText="1"/>
    </xf>
    <xf numFmtId="0" fontId="9" fillId="0" borderId="9" xfId="13" applyFont="1" applyBorder="1" applyAlignment="1" applyProtection="1">
      <alignment vertical="center" wrapText="1"/>
    </xf>
    <xf numFmtId="0" fontId="3" fillId="0" borderId="14" xfId="13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horizontal="center" vertical="center" wrapText="1"/>
    </xf>
    <xf numFmtId="0" fontId="3" fillId="0" borderId="15" xfId="13" applyFont="1" applyBorder="1" applyAlignment="1" applyProtection="1">
      <alignment horizontal="center" vertical="center" wrapText="1"/>
    </xf>
    <xf numFmtId="0" fontId="3" fillId="0" borderId="6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0" fontId="11" fillId="0" borderId="14" xfId="13" applyFont="1" applyBorder="1" applyAlignment="1" applyProtection="1">
      <alignment horizontal="right" vertical="center" wrapText="1"/>
    </xf>
    <xf numFmtId="0" fontId="11" fillId="0" borderId="12" xfId="13" applyFont="1" applyBorder="1" applyAlignment="1" applyProtection="1">
      <alignment horizontal="center" vertical="center" wrapText="1"/>
    </xf>
    <xf numFmtId="0" fontId="4" fillId="0" borderId="14" xfId="13" applyFont="1" applyBorder="1" applyAlignment="1" applyProtection="1">
      <alignment vertical="center" wrapText="1"/>
    </xf>
    <xf numFmtId="0" fontId="3" fillId="0" borderId="14" xfId="13" applyFont="1" applyBorder="1" applyAlignment="1" applyProtection="1">
      <alignment horizontal="left" vertical="center" wrapText="1"/>
    </xf>
    <xf numFmtId="3" fontId="4" fillId="0" borderId="12" xfId="13" applyNumberFormat="1" applyFont="1" applyBorder="1" applyAlignment="1" applyProtection="1">
      <alignment vertical="center"/>
    </xf>
    <xf numFmtId="3" fontId="4" fillId="0" borderId="15" xfId="13" applyNumberFormat="1" applyFont="1" applyBorder="1" applyAlignment="1" applyProtection="1">
      <alignment vertical="center"/>
    </xf>
    <xf numFmtId="0" fontId="3" fillId="0" borderId="6" xfId="13" applyFont="1" applyBorder="1" applyAlignment="1" applyProtection="1">
      <alignment horizontal="left" vertical="center" wrapText="1"/>
    </xf>
    <xf numFmtId="0" fontId="3" fillId="0" borderId="14" xfId="13" applyFont="1" applyBorder="1" applyAlignment="1" applyProtection="1">
      <alignment vertical="center" wrapText="1"/>
    </xf>
    <xf numFmtId="0" fontId="4" fillId="0" borderId="7" xfId="13" applyFont="1" applyBorder="1" applyAlignment="1" applyProtection="1">
      <alignment vertical="center" wrapText="1"/>
    </xf>
    <xf numFmtId="49" fontId="11" fillId="0" borderId="5" xfId="13" applyNumberFormat="1" applyFont="1" applyBorder="1" applyAlignment="1" applyProtection="1">
      <alignment horizontal="center" vertical="center" wrapText="1"/>
    </xf>
    <xf numFmtId="0" fontId="4" fillId="0" borderId="12" xfId="13" applyFont="1" applyBorder="1" applyAlignment="1" applyProtection="1">
      <alignment vertical="center" wrapText="1"/>
    </xf>
    <xf numFmtId="0" fontId="11" fillId="0" borderId="7" xfId="13" applyFont="1" applyBorder="1" applyAlignment="1" applyProtection="1">
      <alignment horizontal="center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49" fontId="3" fillId="0" borderId="12" xfId="13" applyNumberFormat="1" applyFont="1" applyBorder="1" applyAlignment="1" applyProtection="1">
      <alignment horizontal="center" vertical="center" wrapText="1"/>
    </xf>
    <xf numFmtId="0" fontId="3" fillId="0" borderId="16" xfId="13" applyFont="1" applyBorder="1" applyAlignment="1" applyProtection="1">
      <alignment horizontal="left" vertical="center" wrapText="1"/>
    </xf>
    <xf numFmtId="0" fontId="3" fillId="0" borderId="17" xfId="13" applyFont="1" applyBorder="1" applyAlignment="1" applyProtection="1">
      <alignment horizontal="center" vertical="center" wrapText="1"/>
    </xf>
    <xf numFmtId="49" fontId="3" fillId="0" borderId="17" xfId="13" applyNumberFormat="1" applyFont="1" applyBorder="1" applyAlignment="1" applyProtection="1">
      <alignment horizontal="center" vertical="center" wrapText="1"/>
    </xf>
    <xf numFmtId="0" fontId="3" fillId="0" borderId="6" xfId="12" applyFont="1" applyBorder="1" applyAlignment="1" applyProtection="1">
      <alignment horizontal="center" vertical="center" wrapText="1"/>
    </xf>
    <xf numFmtId="0" fontId="3" fillId="0" borderId="7" xfId="12" applyFont="1" applyBorder="1" applyAlignment="1" applyProtection="1">
      <alignment horizontal="center" vertical="center" wrapText="1"/>
    </xf>
    <xf numFmtId="14" fontId="3" fillId="0" borderId="7" xfId="12" applyNumberFormat="1" applyFont="1" applyFill="1" applyBorder="1" applyAlignment="1" applyProtection="1">
      <alignment horizontal="center" vertical="center" wrapText="1"/>
    </xf>
    <xf numFmtId="14" fontId="3" fillId="0" borderId="8" xfId="12" applyNumberFormat="1" applyFont="1" applyFill="1" applyBorder="1" applyAlignment="1" applyProtection="1">
      <alignment horizontal="center" vertical="center" wrapText="1"/>
    </xf>
    <xf numFmtId="0" fontId="4" fillId="0" borderId="9" xfId="12" applyFont="1" applyBorder="1" applyAlignment="1" applyProtection="1">
      <alignment wrapText="1"/>
    </xf>
    <xf numFmtId="0" fontId="4" fillId="0" borderId="9" xfId="12" applyFont="1" applyFill="1" applyBorder="1" applyAlignment="1" applyProtection="1">
      <alignment wrapText="1"/>
    </xf>
    <xf numFmtId="0" fontId="4" fillId="0" borderId="18" xfId="12" applyFont="1" applyBorder="1" applyAlignment="1" applyProtection="1">
      <alignment wrapText="1"/>
    </xf>
    <xf numFmtId="3" fontId="4" fillId="3" borderId="19" xfId="11" applyNumberFormat="1" applyFont="1" applyFill="1" applyBorder="1" applyAlignment="1" applyProtection="1">
      <alignment vertical="top"/>
      <protection locked="0"/>
    </xf>
    <xf numFmtId="3" fontId="4" fillId="3" borderId="20" xfId="11" applyNumberFormat="1" applyFont="1" applyFill="1" applyBorder="1" applyAlignment="1" applyProtection="1">
      <alignment vertical="top"/>
      <protection locked="0"/>
    </xf>
    <xf numFmtId="0" fontId="3" fillId="0" borderId="14" xfId="12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2" xfId="12" applyNumberFormat="1" applyFont="1" applyFill="1" applyBorder="1" applyAlignment="1" applyProtection="1">
      <alignment horizontal="center" vertical="center" wrapText="1"/>
    </xf>
    <xf numFmtId="49" fontId="3" fillId="0" borderId="15" xfId="12" applyNumberFormat="1" applyFont="1" applyFill="1" applyBorder="1" applyAlignment="1" applyProtection="1">
      <alignment horizontal="center" vertical="center" wrapText="1"/>
    </xf>
    <xf numFmtId="0" fontId="11" fillId="0" borderId="21" xfId="12" applyFont="1" applyBorder="1" applyAlignment="1" applyProtection="1">
      <alignment wrapText="1"/>
    </xf>
    <xf numFmtId="49" fontId="11" fillId="0" borderId="11" xfId="12" applyNumberFormat="1" applyFont="1" applyBorder="1" applyAlignment="1" applyProtection="1">
      <alignment horizontal="center" wrapText="1"/>
    </xf>
    <xf numFmtId="0" fontId="11" fillId="0" borderId="6" xfId="12" applyFont="1" applyBorder="1" applyAlignment="1" applyProtection="1">
      <alignment wrapText="1"/>
    </xf>
    <xf numFmtId="49" fontId="11" fillId="0" borderId="7" xfId="12" applyNumberFormat="1" applyFont="1" applyBorder="1" applyAlignment="1" applyProtection="1">
      <alignment wrapText="1"/>
    </xf>
    <xf numFmtId="3" fontId="4" fillId="0" borderId="7" xfId="12" applyNumberFormat="1" applyFont="1" applyFill="1" applyBorder="1" applyAlignment="1" applyProtection="1">
      <alignment wrapText="1"/>
    </xf>
    <xf numFmtId="3" fontId="4" fillId="0" borderId="8" xfId="12" applyNumberFormat="1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horizontal="right" wrapText="1"/>
    </xf>
    <xf numFmtId="49" fontId="3" fillId="0" borderId="19" xfId="12" applyNumberFormat="1" applyFont="1" applyBorder="1" applyAlignment="1" applyProtection="1">
      <alignment horizontal="center" wrapText="1"/>
    </xf>
    <xf numFmtId="49" fontId="11" fillId="0" borderId="7" xfId="12" applyNumberFormat="1" applyFont="1" applyBorder="1" applyAlignment="1" applyProtection="1">
      <alignment horizontal="center" wrapText="1"/>
    </xf>
    <xf numFmtId="0" fontId="3" fillId="0" borderId="14" xfId="12" applyFont="1" applyBorder="1" applyAlignment="1" applyProtection="1">
      <alignment horizontal="right" wrapText="1"/>
    </xf>
    <xf numFmtId="49" fontId="3" fillId="0" borderId="12" xfId="12" applyNumberFormat="1" applyFont="1" applyBorder="1" applyAlignment="1" applyProtection="1">
      <alignment horizontal="center" wrapText="1"/>
    </xf>
    <xf numFmtId="3" fontId="4" fillId="3" borderId="11" xfId="11" applyNumberFormat="1" applyFont="1" applyFill="1" applyBorder="1" applyAlignment="1" applyProtection="1">
      <alignment vertical="top"/>
      <protection locked="0"/>
    </xf>
    <xf numFmtId="3" fontId="4" fillId="3" borderId="22" xfId="11" applyNumberFormat="1" applyFont="1" applyFill="1" applyBorder="1" applyAlignment="1" applyProtection="1">
      <alignment vertical="top"/>
      <protection locked="0"/>
    </xf>
    <xf numFmtId="0" fontId="3" fillId="0" borderId="16" xfId="12" applyFont="1" applyBorder="1" applyAlignment="1" applyProtection="1">
      <alignment wrapText="1"/>
    </xf>
    <xf numFmtId="49" fontId="3" fillId="0" borderId="17" xfId="12" applyNumberFormat="1" applyFont="1" applyBorder="1" applyAlignment="1" applyProtection="1">
      <alignment horizontal="center" wrapText="1"/>
    </xf>
    <xf numFmtId="0" fontId="11" fillId="0" borderId="23" xfId="12" applyFont="1" applyBorder="1" applyAlignment="1" applyProtection="1">
      <alignment wrapText="1"/>
    </xf>
    <xf numFmtId="49" fontId="11" fillId="0" borderId="24" xfId="12" applyNumberFormat="1" applyFont="1" applyBorder="1" applyAlignment="1" applyProtection="1">
      <alignment horizontal="center" wrapText="1"/>
    </xf>
    <xf numFmtId="0" fontId="4" fillId="0" borderId="21" xfId="12" applyFont="1" applyBorder="1" applyAlignment="1" applyProtection="1">
      <alignment wrapText="1"/>
    </xf>
    <xf numFmtId="0" fontId="11" fillId="0" borderId="16" xfId="12" applyFont="1" applyBorder="1" applyAlignment="1" applyProtection="1">
      <alignment wrapText="1"/>
    </xf>
    <xf numFmtId="49" fontId="11" fillId="0" borderId="17" xfId="12" applyNumberFormat="1" applyFont="1" applyBorder="1" applyAlignment="1" applyProtection="1">
      <alignment horizontal="center" wrapText="1"/>
    </xf>
    <xf numFmtId="3" fontId="3" fillId="0" borderId="17" xfId="12" applyNumberFormat="1" applyFont="1" applyFill="1" applyBorder="1" applyAlignment="1" applyProtection="1">
      <alignment wrapText="1"/>
    </xf>
    <xf numFmtId="3" fontId="3" fillId="0" borderId="25" xfId="12" applyNumberFormat="1" applyFont="1" applyFill="1" applyBorder="1" applyAlignment="1" applyProtection="1">
      <alignment wrapText="1"/>
    </xf>
    <xf numFmtId="3" fontId="11" fillId="3" borderId="24" xfId="11" applyNumberFormat="1" applyFont="1" applyFill="1" applyBorder="1" applyAlignment="1" applyProtection="1">
      <alignment vertical="top"/>
      <protection locked="0"/>
    </xf>
    <xf numFmtId="3" fontId="11" fillId="3" borderId="26" xfId="11" applyNumberFormat="1" applyFont="1" applyFill="1" applyBorder="1" applyAlignment="1" applyProtection="1">
      <alignment vertical="top"/>
      <protection locked="0"/>
    </xf>
    <xf numFmtId="3" fontId="11" fillId="0" borderId="17" xfId="12" applyNumberFormat="1" applyFont="1" applyFill="1" applyBorder="1" applyAlignment="1" applyProtection="1">
      <alignment wrapText="1"/>
    </xf>
    <xf numFmtId="3" fontId="11" fillId="0" borderId="25" xfId="12" applyNumberFormat="1" applyFont="1" applyFill="1" applyBorder="1" applyAlignment="1" applyProtection="1">
      <alignment wrapText="1"/>
    </xf>
    <xf numFmtId="49" fontId="6" fillId="0" borderId="11" xfId="12" applyNumberFormat="1" applyFont="1" applyBorder="1" applyAlignment="1" applyProtection="1">
      <alignment horizontal="center" wrapText="1"/>
    </xf>
    <xf numFmtId="49" fontId="6" fillId="0" borderId="19" xfId="12" applyNumberFormat="1" applyFont="1" applyBorder="1" applyAlignment="1" applyProtection="1">
      <alignment horizontal="center" wrapText="1"/>
    </xf>
    <xf numFmtId="49" fontId="4" fillId="0" borderId="7" xfId="14" applyNumberFormat="1" applyFont="1" applyBorder="1" applyAlignment="1" applyProtection="1">
      <alignment horizontal="center" vertical="center" wrapText="1"/>
    </xf>
    <xf numFmtId="3" fontId="4" fillId="0" borderId="13" xfId="14" applyNumberFormat="1" applyFont="1" applyBorder="1" applyAlignment="1" applyProtection="1">
      <alignment vertical="center"/>
    </xf>
    <xf numFmtId="3" fontId="4" fillId="3" borderId="5" xfId="11" applyNumberFormat="1" applyFont="1" applyFill="1" applyBorder="1" applyAlignment="1" applyProtection="1">
      <alignment vertical="center"/>
      <protection locked="0"/>
    </xf>
    <xf numFmtId="3" fontId="4" fillId="3" borderId="13" xfId="11" applyNumberFormat="1" applyFont="1" applyFill="1" applyBorder="1" applyAlignment="1" applyProtection="1">
      <alignment vertical="center"/>
      <protection locked="0"/>
    </xf>
    <xf numFmtId="3" fontId="4" fillId="3" borderId="12" xfId="11" applyNumberFormat="1" applyFont="1" applyFill="1" applyBorder="1" applyAlignment="1" applyProtection="1">
      <alignment vertical="center"/>
      <protection locked="0"/>
    </xf>
    <xf numFmtId="3" fontId="4" fillId="3" borderId="15" xfId="11" applyNumberFormat="1" applyFont="1" applyFill="1" applyBorder="1" applyAlignment="1" applyProtection="1">
      <alignment vertical="center"/>
      <protection locked="0"/>
    </xf>
    <xf numFmtId="0" fontId="3" fillId="0" borderId="5" xfId="9" applyFont="1" applyBorder="1" applyAlignment="1" applyProtection="1">
      <alignment vertical="center" wrapText="1"/>
    </xf>
    <xf numFmtId="0" fontId="4" fillId="0" borderId="5" xfId="9" applyFont="1" applyBorder="1" applyAlignment="1" applyProtection="1">
      <alignment vertical="center"/>
    </xf>
    <xf numFmtId="0" fontId="11" fillId="0" borderId="5" xfId="9" applyFont="1" applyBorder="1" applyAlignment="1" applyProtection="1">
      <alignment horizontal="right" vertical="center"/>
    </xf>
    <xf numFmtId="0" fontId="3" fillId="0" borderId="5" xfId="9" applyFont="1" applyBorder="1" applyAlignment="1" applyProtection="1">
      <alignment horizontal="left" vertical="center"/>
    </xf>
    <xf numFmtId="0" fontId="4" fillId="0" borderId="5" xfId="9" applyFont="1" applyBorder="1" applyAlignment="1" applyProtection="1">
      <alignment horizontal="right" vertical="center" wrapText="1"/>
    </xf>
    <xf numFmtId="0" fontId="3" fillId="0" borderId="10" xfId="9" applyFont="1" applyBorder="1" applyAlignment="1" applyProtection="1">
      <alignment vertical="center" wrapText="1"/>
    </xf>
    <xf numFmtId="0" fontId="6" fillId="0" borderId="5" xfId="9" applyFont="1" applyBorder="1" applyAlignment="1" applyProtection="1">
      <alignment vertical="center"/>
    </xf>
    <xf numFmtId="0" fontId="3" fillId="0" borderId="5" xfId="9" applyFont="1" applyBorder="1" applyAlignment="1" applyProtection="1">
      <alignment vertical="center"/>
    </xf>
    <xf numFmtId="3" fontId="4" fillId="3" borderId="10" xfId="11" applyNumberFormat="1" applyFont="1" applyFill="1" applyBorder="1" applyAlignment="1" applyProtection="1">
      <alignment horizontal="right" vertical="center"/>
      <protection locked="0"/>
    </xf>
    <xf numFmtId="0" fontId="4" fillId="0" borderId="5" xfId="9" applyFont="1" applyFill="1" applyBorder="1" applyAlignment="1" applyProtection="1">
      <alignment horizontal="right" vertical="center" wrapText="1"/>
    </xf>
    <xf numFmtId="0" fontId="11" fillId="0" borderId="5" xfId="9" applyFont="1" applyBorder="1" applyAlignment="1" applyProtection="1">
      <alignment horizontal="right" vertical="center" wrapText="1"/>
    </xf>
    <xf numFmtId="1" fontId="4" fillId="0" borderId="5" xfId="9" applyNumberFormat="1" applyFont="1" applyBorder="1" applyAlignment="1" applyProtection="1">
      <alignment horizontal="right" vertical="center" wrapText="1"/>
    </xf>
    <xf numFmtId="0" fontId="11" fillId="0" borderId="12" xfId="9" applyFont="1" applyBorder="1" applyAlignment="1" applyProtection="1">
      <alignment horizontal="right" vertical="center" wrapText="1"/>
    </xf>
    <xf numFmtId="0" fontId="4" fillId="0" borderId="12" xfId="9" applyFont="1" applyFill="1" applyBorder="1" applyAlignment="1" applyProtection="1">
      <alignment horizontal="right" vertical="center" wrapText="1"/>
    </xf>
    <xf numFmtId="1" fontId="4" fillId="4" borderId="27" xfId="9" applyNumberFormat="1" applyFont="1" applyFill="1" applyBorder="1" applyAlignment="1" applyProtection="1">
      <alignment horizontal="right" vertical="center" wrapText="1"/>
    </xf>
    <xf numFmtId="0" fontId="4" fillId="0" borderId="11" xfId="9" applyFont="1" applyBorder="1" applyAlignment="1" applyProtection="1">
      <alignment horizontal="right" vertical="center" wrapText="1"/>
    </xf>
    <xf numFmtId="0" fontId="4" fillId="0" borderId="11" xfId="9" applyFont="1" applyFill="1" applyBorder="1" applyAlignment="1" applyProtection="1">
      <alignment horizontal="right" vertical="center" wrapText="1"/>
    </xf>
    <xf numFmtId="0" fontId="3" fillId="0" borderId="7" xfId="9" applyFont="1" applyBorder="1" applyAlignment="1" applyProtection="1">
      <alignment horizontal="centerContinuous" vertical="center" wrapText="1"/>
    </xf>
    <xf numFmtId="0" fontId="3" fillId="0" borderId="9" xfId="9" applyFont="1" applyBorder="1" applyAlignment="1" applyProtection="1">
      <alignment horizontal="right" vertical="center" wrapText="1"/>
    </xf>
    <xf numFmtId="0" fontId="4" fillId="0" borderId="9" xfId="9" applyFont="1" applyBorder="1" applyAlignment="1" applyProtection="1">
      <alignment horizontal="right" vertical="center"/>
    </xf>
    <xf numFmtId="0" fontId="4" fillId="0" borderId="13" xfId="9" applyFont="1" applyFill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4" fillId="0" borderId="9" xfId="9" applyFont="1" applyBorder="1" applyAlignment="1" applyProtection="1">
      <alignment horizontal="right" vertical="center" wrapText="1"/>
    </xf>
    <xf numFmtId="0" fontId="4" fillId="0" borderId="15" xfId="9" applyFont="1" applyFill="1" applyBorder="1" applyAlignment="1" applyProtection="1">
      <alignment horizontal="right" vertical="center" wrapText="1"/>
    </xf>
    <xf numFmtId="1" fontId="4" fillId="4" borderId="28" xfId="9" applyNumberFormat="1" applyFont="1" applyFill="1" applyBorder="1" applyAlignment="1" applyProtection="1">
      <alignment horizontal="right" vertical="center" wrapText="1"/>
    </xf>
    <xf numFmtId="0" fontId="4" fillId="0" borderId="22" xfId="9" applyFont="1" applyFill="1" applyBorder="1" applyAlignment="1" applyProtection="1">
      <alignment horizontal="right" vertical="center" wrapText="1"/>
    </xf>
    <xf numFmtId="0" fontId="4" fillId="0" borderId="18" xfId="9" applyFont="1" applyBorder="1" applyAlignment="1" applyProtection="1">
      <alignment horizontal="right" vertical="center"/>
    </xf>
    <xf numFmtId="0" fontId="3" fillId="0" borderId="19" xfId="9" applyFont="1" applyBorder="1" applyAlignment="1" applyProtection="1">
      <alignment vertical="center"/>
    </xf>
    <xf numFmtId="49" fontId="3" fillId="0" borderId="19" xfId="9" applyNumberFormat="1" applyFont="1" applyBorder="1" applyAlignment="1" applyProtection="1">
      <alignment horizontal="center" vertical="center" wrapText="1"/>
    </xf>
    <xf numFmtId="1" fontId="3" fillId="0" borderId="19" xfId="9" applyNumberFormat="1" applyFont="1" applyBorder="1" applyAlignment="1" applyProtection="1">
      <alignment horizontal="right" vertical="center" wrapText="1"/>
    </xf>
    <xf numFmtId="1" fontId="3" fillId="0" borderId="20" xfId="9" applyNumberFormat="1" applyFont="1" applyBorder="1" applyAlignment="1" applyProtection="1">
      <alignment horizontal="right" vertical="center" wrapText="1"/>
    </xf>
    <xf numFmtId="0" fontId="3" fillId="0" borderId="12" xfId="9" applyFont="1" applyBorder="1" applyAlignment="1" applyProtection="1">
      <alignment horizontal="centerContinuous"/>
    </xf>
    <xf numFmtId="0" fontId="3" fillId="0" borderId="12" xfId="9" applyFont="1" applyBorder="1" applyAlignment="1" applyProtection="1">
      <alignment horizontal="center"/>
    </xf>
    <xf numFmtId="0" fontId="3" fillId="0" borderId="12" xfId="9" applyFont="1" applyBorder="1" applyAlignment="1" applyProtection="1">
      <alignment horizontal="center" vertical="center" wrapText="1"/>
    </xf>
    <xf numFmtId="0" fontId="3" fillId="0" borderId="15" xfId="9" applyFont="1" applyBorder="1" applyAlignment="1" applyProtection="1">
      <alignment horizontal="center" vertical="center" wrapText="1"/>
    </xf>
    <xf numFmtId="0" fontId="3" fillId="0" borderId="7" xfId="9" applyFont="1" applyBorder="1" applyAlignment="1" applyProtection="1">
      <alignment vertical="center" wrapText="1"/>
    </xf>
    <xf numFmtId="49" fontId="3" fillId="4" borderId="7" xfId="9" applyNumberFormat="1" applyFont="1" applyFill="1" applyBorder="1" applyAlignment="1" applyProtection="1">
      <alignment vertical="center" wrapText="1"/>
    </xf>
    <xf numFmtId="0" fontId="4" fillId="4" borderId="7" xfId="9" applyFont="1" applyFill="1" applyBorder="1" applyAlignment="1" applyProtection="1">
      <alignment horizontal="right" vertical="center" wrapText="1"/>
    </xf>
    <xf numFmtId="0" fontId="4" fillId="4" borderId="8" xfId="9" applyFont="1" applyFill="1" applyBorder="1" applyAlignment="1" applyProtection="1">
      <alignment horizontal="right" vertical="center" wrapText="1"/>
    </xf>
    <xf numFmtId="0" fontId="3" fillId="0" borderId="14" xfId="9" applyFont="1" applyBorder="1" applyAlignment="1" applyProtection="1">
      <alignment horizontal="centerContinuous"/>
    </xf>
    <xf numFmtId="0" fontId="3" fillId="0" borderId="6" xfId="9" applyFont="1" applyBorder="1" applyAlignment="1" applyProtection="1">
      <alignment horizontal="right" vertical="center" wrapText="1"/>
    </xf>
    <xf numFmtId="0" fontId="4" fillId="0" borderId="9" xfId="9" quotePrefix="1" applyFont="1" applyBorder="1" applyAlignment="1" applyProtection="1">
      <alignment horizontal="right" vertical="center"/>
    </xf>
    <xf numFmtId="3" fontId="4" fillId="0" borderId="5" xfId="6" applyNumberFormat="1" applyFont="1" applyFill="1" applyBorder="1" applyAlignment="1" applyProtection="1">
      <alignment horizontal="right" vertical="center" wrapText="1"/>
    </xf>
    <xf numFmtId="0" fontId="3" fillId="0" borderId="6" xfId="6" applyFont="1" applyBorder="1" applyAlignment="1" applyProtection="1">
      <alignment horizontal="center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0" fontId="3" fillId="0" borderId="7" xfId="6" applyFont="1" applyBorder="1" applyAlignment="1" applyProtection="1">
      <alignment horizontal="centerContinuous" vertical="center" wrapText="1"/>
    </xf>
    <xf numFmtId="0" fontId="3" fillId="0" borderId="8" xfId="6" applyFont="1" applyBorder="1" applyAlignment="1" applyProtection="1">
      <alignment horizontal="centerContinuous" vertical="center" wrapText="1"/>
    </xf>
    <xf numFmtId="0" fontId="3" fillId="0" borderId="13" xfId="6" applyFont="1" applyBorder="1" applyAlignment="1" applyProtection="1">
      <alignment horizontal="center"/>
    </xf>
    <xf numFmtId="3" fontId="4" fillId="3" borderId="5" xfId="11" applyNumberFormat="1" applyFont="1" applyFill="1" applyBorder="1" applyAlignment="1" applyProtection="1">
      <alignment horizontal="right" vertical="top"/>
      <protection locked="0"/>
    </xf>
    <xf numFmtId="3" fontId="4" fillId="0" borderId="13" xfId="6" applyNumberFormat="1" applyFont="1" applyFill="1" applyBorder="1" applyAlignment="1" applyProtection="1">
      <alignment horizontal="right" vertical="center" wrapText="1"/>
    </xf>
    <xf numFmtId="0" fontId="4" fillId="0" borderId="9" xfId="6" applyFont="1" applyBorder="1" applyAlignment="1" applyProtection="1">
      <alignment horizontal="left" vertical="center" wrapText="1"/>
    </xf>
    <xf numFmtId="49" fontId="3" fillId="0" borderId="19" xfId="6" applyNumberFormat="1" applyFont="1" applyBorder="1" applyAlignment="1" applyProtection="1">
      <alignment horizontal="center" vertical="center" wrapText="1"/>
    </xf>
    <xf numFmtId="3" fontId="4" fillId="0" borderId="19" xfId="6" applyNumberFormat="1" applyFont="1" applyBorder="1" applyAlignment="1" applyProtection="1">
      <alignment horizontal="right" vertical="center" wrapText="1"/>
    </xf>
    <xf numFmtId="0" fontId="3" fillId="0" borderId="6" xfId="6" applyFont="1" applyBorder="1" applyAlignment="1" applyProtection="1">
      <alignment horizontal="left" vertical="center" wrapText="1"/>
    </xf>
    <xf numFmtId="3" fontId="4" fillId="0" borderId="8" xfId="6" applyNumberFormat="1" applyFont="1" applyFill="1" applyBorder="1" applyAlignment="1" applyProtection="1">
      <alignment horizontal="right" vertical="center" wrapText="1"/>
    </xf>
    <xf numFmtId="0" fontId="3" fillId="0" borderId="29" xfId="6" applyFont="1" applyBorder="1" applyAlignment="1" applyProtection="1">
      <alignment horizontal="left" vertical="center" wrapText="1"/>
    </xf>
    <xf numFmtId="49" fontId="11" fillId="0" borderId="30" xfId="6" applyNumberFormat="1" applyFont="1" applyBorder="1" applyAlignment="1" applyProtection="1">
      <alignment horizontal="center" vertical="center" wrapText="1"/>
    </xf>
    <xf numFmtId="3" fontId="4" fillId="3" borderId="30" xfId="11" applyNumberFormat="1" applyFont="1" applyFill="1" applyBorder="1" applyAlignment="1" applyProtection="1">
      <alignment horizontal="right" vertical="top"/>
      <protection locked="0"/>
    </xf>
    <xf numFmtId="3" fontId="4" fillId="0" borderId="31" xfId="6" applyNumberFormat="1" applyFont="1" applyFill="1" applyBorder="1" applyAlignment="1" applyProtection="1">
      <alignment horizontal="right" vertical="center" wrapText="1"/>
    </xf>
    <xf numFmtId="0" fontId="3" fillId="0" borderId="21" xfId="6" applyFont="1" applyBorder="1" applyAlignment="1" applyProtection="1">
      <alignment horizontal="left" vertical="center" wrapText="1"/>
    </xf>
    <xf numFmtId="3" fontId="4" fillId="0" borderId="11" xfId="6" applyNumberFormat="1" applyFont="1" applyFill="1" applyBorder="1" applyAlignment="1" applyProtection="1">
      <alignment horizontal="right" vertical="center" wrapText="1"/>
    </xf>
    <xf numFmtId="3" fontId="4" fillId="0" borderId="11" xfId="6" applyNumberFormat="1" applyFont="1" applyBorder="1" applyAlignment="1" applyProtection="1">
      <alignment horizontal="right" vertical="center" wrapText="1"/>
    </xf>
    <xf numFmtId="3" fontId="4" fillId="0" borderId="22" xfId="6" applyNumberFormat="1" applyFont="1" applyFill="1" applyBorder="1" applyAlignment="1" applyProtection="1">
      <alignment horizontal="right" vertical="center" wrapText="1"/>
    </xf>
    <xf numFmtId="3" fontId="4" fillId="0" borderId="7" xfId="6" applyNumberFormat="1" applyFont="1" applyBorder="1" applyAlignment="1" applyProtection="1">
      <alignment horizontal="right" vertical="center" wrapText="1"/>
    </xf>
    <xf numFmtId="0" fontId="11" fillId="0" borderId="18" xfId="6" applyFont="1" applyBorder="1" applyAlignment="1" applyProtection="1">
      <alignment horizontal="right" vertical="center" wrapText="1"/>
    </xf>
    <xf numFmtId="49" fontId="11" fillId="0" borderId="19" xfId="6" applyNumberFormat="1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left" vertical="center" wrapText="1"/>
    </xf>
    <xf numFmtId="3" fontId="4" fillId="0" borderId="7" xfId="6" applyNumberFormat="1" applyFont="1" applyFill="1" applyBorder="1" applyAlignment="1" applyProtection="1">
      <alignment horizontal="right" vertical="center" wrapText="1"/>
    </xf>
    <xf numFmtId="0" fontId="4" fillId="0" borderId="18" xfId="6" applyFont="1" applyBorder="1" applyAlignment="1" applyProtection="1">
      <alignment horizontal="left" vertical="center" wrapText="1"/>
    </xf>
    <xf numFmtId="3" fontId="4" fillId="0" borderId="19" xfId="6" applyNumberFormat="1" applyFont="1" applyFill="1" applyBorder="1" applyAlignment="1" applyProtection="1">
      <alignment horizontal="right" vertical="center" wrapText="1"/>
    </xf>
    <xf numFmtId="3" fontId="4" fillId="0" borderId="20" xfId="6" applyNumberFormat="1" applyFont="1" applyFill="1" applyBorder="1" applyAlignment="1" applyProtection="1">
      <alignment horizontal="right" vertical="center" wrapText="1"/>
    </xf>
    <xf numFmtId="0" fontId="11" fillId="0" borderId="14" xfId="6" applyFont="1" applyBorder="1" applyAlignment="1" applyProtection="1">
      <alignment horizontal="right" vertical="center" wrapText="1"/>
    </xf>
    <xf numFmtId="49" fontId="11" fillId="0" borderId="12" xfId="6" applyNumberFormat="1" applyFont="1" applyBorder="1" applyAlignment="1" applyProtection="1">
      <alignment horizontal="center" vertical="center" wrapText="1"/>
    </xf>
    <xf numFmtId="0" fontId="3" fillId="0" borderId="16" xfId="6" applyFont="1" applyBorder="1" applyAlignment="1" applyProtection="1">
      <alignment horizontal="left" vertical="center" wrapText="1"/>
    </xf>
    <xf numFmtId="49" fontId="3" fillId="0" borderId="17" xfId="6" applyNumberFormat="1" applyFont="1" applyBorder="1" applyAlignment="1" applyProtection="1">
      <alignment horizontal="center" vertical="center" wrapText="1"/>
    </xf>
    <xf numFmtId="0" fontId="3" fillId="0" borderId="7" xfId="6" applyFont="1" applyBorder="1" applyAlignment="1" applyProtection="1">
      <alignment horizontal="center" vertical="center" wrapText="1"/>
    </xf>
    <xf numFmtId="0" fontId="3" fillId="0" borderId="8" xfId="6" applyFont="1" applyBorder="1" applyAlignment="1" applyProtection="1">
      <alignment horizontal="center" vertical="center" wrapText="1"/>
    </xf>
    <xf numFmtId="1" fontId="4" fillId="0" borderId="13" xfId="6" applyNumberFormat="1" applyFont="1" applyBorder="1" applyAlignment="1" applyProtection="1">
      <alignment horizontal="right" vertical="center" wrapText="1"/>
    </xf>
    <xf numFmtId="0" fontId="4" fillId="0" borderId="13" xfId="6" applyFont="1" applyBorder="1" applyAlignment="1" applyProtection="1">
      <alignment horizontal="right" vertical="center" wrapText="1"/>
    </xf>
    <xf numFmtId="0" fontId="4" fillId="0" borderId="9" xfId="6" applyFont="1" applyBorder="1" applyAlignment="1" applyProtection="1">
      <alignment vertical="center" wrapText="1"/>
    </xf>
    <xf numFmtId="0" fontId="4" fillId="0" borderId="13" xfId="6" applyFont="1" applyFill="1" applyBorder="1" applyAlignment="1" applyProtection="1">
      <alignment horizontal="right" vertical="center" wrapText="1"/>
    </xf>
    <xf numFmtId="0" fontId="4" fillId="0" borderId="9" xfId="6" quotePrefix="1" applyFont="1" applyBorder="1" applyAlignment="1" applyProtection="1">
      <alignment horizontal="left" vertical="center" wrapText="1"/>
    </xf>
    <xf numFmtId="1" fontId="4" fillId="0" borderId="11" xfId="6" applyNumberFormat="1" applyFont="1" applyBorder="1" applyAlignment="1" applyProtection="1">
      <alignment horizontal="right" vertical="center" wrapText="1"/>
    </xf>
    <xf numFmtId="1" fontId="4" fillId="0" borderId="11" xfId="6" applyNumberFormat="1" applyFont="1" applyFill="1" applyBorder="1" applyAlignment="1" applyProtection="1">
      <alignment horizontal="right" vertical="center" wrapText="1"/>
    </xf>
    <xf numFmtId="1" fontId="4" fillId="0" borderId="22" xfId="6" applyNumberFormat="1" applyFont="1" applyBorder="1" applyAlignment="1" applyProtection="1">
      <alignment horizontal="right"/>
    </xf>
    <xf numFmtId="49" fontId="3" fillId="0" borderId="7" xfId="6" applyNumberFormat="1" applyFont="1" applyBorder="1" applyAlignment="1" applyProtection="1">
      <alignment horizontal="left" vertical="center" wrapText="1"/>
    </xf>
    <xf numFmtId="0" fontId="4" fillId="0" borderId="7" xfId="6" applyFont="1" applyBorder="1" applyAlignment="1" applyProtection="1">
      <alignment horizontal="right" vertical="center" wrapText="1"/>
    </xf>
    <xf numFmtId="0" fontId="4" fillId="0" borderId="8" xfId="6" applyFont="1" applyBorder="1" applyAlignment="1" applyProtection="1">
      <alignment horizontal="right"/>
    </xf>
    <xf numFmtId="0" fontId="3" fillId="0" borderId="14" xfId="6" applyFont="1" applyBorder="1" applyAlignment="1" applyProtection="1">
      <alignment horizontal="left" vertical="center" wrapText="1"/>
    </xf>
    <xf numFmtId="1" fontId="4" fillId="0" borderId="12" xfId="6" applyNumberFormat="1" applyFont="1" applyBorder="1" applyAlignment="1" applyProtection="1">
      <alignment horizontal="right" vertical="center" wrapText="1"/>
    </xf>
    <xf numFmtId="1" fontId="4" fillId="0" borderId="12" xfId="6" applyNumberFormat="1" applyFont="1" applyFill="1" applyBorder="1" applyAlignment="1" applyProtection="1">
      <alignment horizontal="right" vertical="center" wrapText="1"/>
    </xf>
    <xf numFmtId="1" fontId="4" fillId="0" borderId="15" xfId="6" applyNumberFormat="1" applyFont="1" applyBorder="1" applyAlignment="1" applyProtection="1">
      <alignment horizontal="right"/>
    </xf>
    <xf numFmtId="0" fontId="3" fillId="0" borderId="32" xfId="6" applyFont="1" applyBorder="1" applyAlignment="1" applyProtection="1">
      <alignment horizontal="left" vertical="center" wrapText="1"/>
    </xf>
    <xf numFmtId="49" fontId="3" fillId="0" borderId="33" xfId="6" applyNumberFormat="1" applyFont="1" applyBorder="1" applyAlignment="1" applyProtection="1">
      <alignment horizontal="center" vertical="center" wrapText="1"/>
    </xf>
    <xf numFmtId="1" fontId="4" fillId="0" borderId="7" xfId="6" applyNumberFormat="1" applyFont="1" applyBorder="1" applyAlignment="1" applyProtection="1">
      <alignment horizontal="right" vertical="center" wrapText="1"/>
    </xf>
    <xf numFmtId="1" fontId="4" fillId="0" borderId="7" xfId="6" applyNumberFormat="1" applyFont="1" applyFill="1" applyBorder="1" applyAlignment="1" applyProtection="1">
      <alignment horizontal="right" vertical="center" wrapText="1"/>
    </xf>
    <xf numFmtId="1" fontId="4" fillId="0" borderId="8" xfId="6" applyNumberFormat="1" applyFont="1" applyBorder="1" applyAlignment="1" applyProtection="1">
      <alignment horizontal="right"/>
    </xf>
    <xf numFmtId="1" fontId="4" fillId="0" borderId="13" xfId="6" applyNumberFormat="1" applyFont="1" applyFill="1" applyBorder="1" applyAlignment="1" applyProtection="1">
      <alignment horizontal="right"/>
    </xf>
    <xf numFmtId="0" fontId="11" fillId="0" borderId="32" xfId="6" applyFont="1" applyBorder="1" applyAlignment="1" applyProtection="1">
      <alignment horizontal="left" vertical="center" wrapText="1"/>
    </xf>
    <xf numFmtId="0" fontId="4" fillId="0" borderId="6" xfId="6" applyFont="1" applyBorder="1" applyAlignment="1" applyProtection="1">
      <alignment horizontal="left" vertical="center" wrapText="1"/>
    </xf>
    <xf numFmtId="49" fontId="4" fillId="0" borderId="7" xfId="6" applyNumberFormat="1" applyFont="1" applyBorder="1" applyAlignment="1" applyProtection="1">
      <alignment horizontal="center" vertical="center" wrapText="1"/>
    </xf>
    <xf numFmtId="1" fontId="4" fillId="0" borderId="8" xfId="6" applyNumberFormat="1" applyFont="1" applyFill="1" applyBorder="1" applyAlignment="1" applyProtection="1">
      <alignment horizontal="right"/>
    </xf>
    <xf numFmtId="49" fontId="4" fillId="0" borderId="19" xfId="6" applyNumberFormat="1" applyFont="1" applyBorder="1" applyAlignment="1" applyProtection="1">
      <alignment horizontal="center" vertical="center" wrapText="1"/>
    </xf>
    <xf numFmtId="1" fontId="4" fillId="0" borderId="20" xfId="6" applyNumberFormat="1" applyFont="1" applyFill="1" applyBorder="1" applyAlignment="1" applyProtection="1">
      <alignment horizontal="right"/>
    </xf>
    <xf numFmtId="49" fontId="11" fillId="0" borderId="33" xfId="6" applyNumberFormat="1" applyFont="1" applyBorder="1" applyAlignment="1" applyProtection="1">
      <alignment horizontal="center" vertical="center" wrapText="1"/>
    </xf>
    <xf numFmtId="0" fontId="11" fillId="0" borderId="33" xfId="6" applyFont="1" applyBorder="1" applyAlignment="1" applyProtection="1">
      <alignment horizontal="right" vertical="center" wrapText="1"/>
    </xf>
    <xf numFmtId="0" fontId="11" fillId="0" borderId="34" xfId="6" applyFont="1" applyBorder="1" applyAlignment="1" applyProtection="1">
      <alignment horizontal="right" vertical="center" wrapText="1"/>
    </xf>
    <xf numFmtId="1" fontId="3" fillId="0" borderId="33" xfId="6" applyNumberFormat="1" applyFont="1" applyBorder="1" applyAlignment="1" applyProtection="1">
      <alignment horizontal="right" vertical="center" wrapText="1"/>
    </xf>
    <xf numFmtId="1" fontId="3" fillId="0" borderId="34" xfId="6" applyNumberFormat="1" applyFont="1" applyBorder="1" applyAlignment="1" applyProtection="1">
      <alignment horizontal="right" vertical="center" wrapText="1"/>
    </xf>
    <xf numFmtId="0" fontId="4" fillId="0" borderId="14" xfId="6" applyFont="1" applyBorder="1" applyAlignment="1" applyProtection="1">
      <alignment horizontal="center" vertical="center" wrapText="1"/>
    </xf>
    <xf numFmtId="49" fontId="4" fillId="0" borderId="12" xfId="6" applyNumberFormat="1" applyFont="1" applyBorder="1" applyAlignment="1" applyProtection="1">
      <alignment horizontal="center" vertical="center" wrapText="1"/>
    </xf>
    <xf numFmtId="0" fontId="4" fillId="0" borderId="12" xfId="6" applyFont="1" applyBorder="1" applyAlignment="1" applyProtection="1">
      <alignment horizontal="center" vertical="center" wrapText="1"/>
    </xf>
    <xf numFmtId="0" fontId="4" fillId="0" borderId="15" xfId="6" applyFont="1" applyBorder="1" applyAlignment="1" applyProtection="1">
      <alignment horizontal="center"/>
    </xf>
    <xf numFmtId="1" fontId="11" fillId="0" borderId="19" xfId="6" applyNumberFormat="1" applyFont="1" applyBorder="1" applyAlignment="1" applyProtection="1">
      <alignment horizontal="right" vertical="center" wrapText="1"/>
    </xf>
    <xf numFmtId="1" fontId="11" fillId="0" borderId="20" xfId="6" applyNumberFormat="1" applyFont="1" applyBorder="1" applyAlignment="1" applyProtection="1">
      <alignment horizontal="right" vertical="center" wrapText="1"/>
    </xf>
    <xf numFmtId="0" fontId="11" fillId="0" borderId="19" xfId="6" applyFont="1" applyBorder="1" applyAlignment="1" applyProtection="1">
      <alignment horizontal="right" vertical="center" wrapText="1"/>
    </xf>
    <xf numFmtId="1" fontId="11" fillId="0" borderId="19" xfId="6" applyNumberFormat="1" applyFont="1" applyFill="1" applyBorder="1" applyAlignment="1" applyProtection="1">
      <alignment horizontal="right" vertical="center" wrapText="1"/>
    </xf>
    <xf numFmtId="0" fontId="11" fillId="0" borderId="20" xfId="6" applyFont="1" applyBorder="1" applyAlignment="1" applyProtection="1">
      <alignment horizontal="right" vertical="center" wrapText="1"/>
    </xf>
    <xf numFmtId="3" fontId="11" fillId="0" borderId="12" xfId="6" applyNumberFormat="1" applyFont="1" applyBorder="1" applyAlignment="1" applyProtection="1">
      <alignment horizontal="right" vertical="center" wrapText="1"/>
    </xf>
    <xf numFmtId="3" fontId="11" fillId="0" borderId="15" xfId="6" applyNumberFormat="1" applyFont="1" applyBorder="1" applyAlignment="1" applyProtection="1">
      <alignment horizontal="right" vertical="center" wrapText="1"/>
    </xf>
    <xf numFmtId="3" fontId="11" fillId="0" borderId="19" xfId="6" applyNumberFormat="1" applyFont="1" applyBorder="1" applyAlignment="1" applyProtection="1">
      <alignment horizontal="right" vertical="center" wrapText="1"/>
    </xf>
    <xf numFmtId="3" fontId="11" fillId="0" borderId="20" xfId="6" applyNumberFormat="1" applyFont="1" applyBorder="1" applyAlignment="1" applyProtection="1">
      <alignment horizontal="right" vertical="center" wrapText="1"/>
    </xf>
    <xf numFmtId="3" fontId="11" fillId="0" borderId="13" xfId="6" applyNumberFormat="1" applyFont="1" applyFill="1" applyBorder="1" applyAlignment="1" applyProtection="1">
      <alignment horizontal="right" vertical="center" wrapText="1"/>
    </xf>
    <xf numFmtId="3" fontId="6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7" xfId="6" applyNumberFormat="1" applyFont="1" applyBorder="1" applyAlignment="1" applyProtection="1">
      <alignment horizontal="right" vertical="center" wrapText="1"/>
    </xf>
    <xf numFmtId="3" fontId="3" fillId="0" borderId="25" xfId="6" applyNumberFormat="1" applyFont="1" applyBorder="1" applyAlignment="1" applyProtection="1">
      <alignment horizontal="right" vertical="center" wrapText="1"/>
    </xf>
    <xf numFmtId="0" fontId="4" fillId="0" borderId="12" xfId="6" applyFont="1" applyBorder="1" applyAlignment="1" applyProtection="1">
      <alignment horizontal="center"/>
    </xf>
    <xf numFmtId="0" fontId="4" fillId="0" borderId="15" xfId="6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horizontal="left" vertical="center" wrapText="1"/>
    </xf>
    <xf numFmtId="3" fontId="4" fillId="3" borderId="5" xfId="11" applyNumberFormat="1" applyFont="1" applyFill="1" applyBorder="1" applyAlignment="1" applyProtection="1">
      <alignment horizontal="right" vertical="center"/>
      <protection locked="0"/>
    </xf>
    <xf numFmtId="3" fontId="3" fillId="0" borderId="13" xfId="7" applyNumberFormat="1" applyFont="1" applyBorder="1" applyAlignment="1" applyProtection="1">
      <alignment horizontal="right" vertical="center"/>
    </xf>
    <xf numFmtId="0" fontId="4" fillId="0" borderId="9" xfId="7" applyFont="1" applyFill="1" applyBorder="1" applyAlignment="1" applyProtection="1">
      <alignment vertical="center" wrapText="1"/>
    </xf>
    <xf numFmtId="0" fontId="3" fillId="0" borderId="7" xfId="7" applyFont="1" applyBorder="1" applyAlignment="1" applyProtection="1">
      <alignment horizontal="centerContinuous" vertical="center" wrapText="1"/>
    </xf>
    <xf numFmtId="0" fontId="3" fillId="0" borderId="8" xfId="7" applyFont="1" applyBorder="1" applyAlignment="1" applyProtection="1">
      <alignment horizontal="centerContinuous" vertical="center" wrapText="1"/>
    </xf>
    <xf numFmtId="0" fontId="11" fillId="0" borderId="18" xfId="7" applyFont="1" applyBorder="1" applyAlignment="1" applyProtection="1">
      <alignment horizontal="right" vertical="center" wrapText="1"/>
    </xf>
    <xf numFmtId="49" fontId="11" fillId="0" borderId="19" xfId="7" applyNumberFormat="1" applyFont="1" applyBorder="1" applyAlignment="1" applyProtection="1">
      <alignment horizontal="center" vertical="center" wrapText="1"/>
    </xf>
    <xf numFmtId="3" fontId="11" fillId="0" borderId="19" xfId="7" applyNumberFormat="1" applyFont="1" applyBorder="1" applyAlignment="1" applyProtection="1">
      <alignment horizontal="right" vertical="center"/>
    </xf>
    <xf numFmtId="3" fontId="11" fillId="0" borderId="20" xfId="7" applyNumberFormat="1" applyFont="1" applyBorder="1" applyAlignment="1" applyProtection="1">
      <alignment horizontal="right" vertical="center"/>
    </xf>
    <xf numFmtId="0" fontId="4" fillId="0" borderId="14" xfId="7" applyFont="1" applyBorder="1" applyAlignment="1" applyProtection="1">
      <alignment horizontal="center" vertical="center" wrapText="1"/>
    </xf>
    <xf numFmtId="49" fontId="4" fillId="0" borderId="12" xfId="7" applyNumberFormat="1" applyFont="1" applyBorder="1" applyAlignment="1" applyProtection="1">
      <alignment horizontal="center" vertical="center" wrapText="1"/>
    </xf>
    <xf numFmtId="0" fontId="4" fillId="0" borderId="12" xfId="7" applyFont="1" applyBorder="1" applyAlignment="1" applyProtection="1">
      <alignment horizontal="center" vertical="center" wrapText="1"/>
    </xf>
    <xf numFmtId="0" fontId="4" fillId="0" borderId="15" xfId="7" applyFont="1" applyBorder="1" applyAlignment="1" applyProtection="1">
      <alignment horizontal="center" vertical="center" wrapText="1"/>
    </xf>
    <xf numFmtId="0" fontId="3" fillId="0" borderId="21" xfId="7" applyFont="1" applyBorder="1" applyAlignment="1" applyProtection="1">
      <alignment horizontal="left" vertical="center" wrapText="1"/>
    </xf>
    <xf numFmtId="3" fontId="4" fillId="0" borderId="11" xfId="7" applyNumberFormat="1" applyFont="1" applyBorder="1" applyAlignment="1" applyProtection="1">
      <alignment horizontal="right" vertical="center"/>
    </xf>
    <xf numFmtId="3" fontId="3" fillId="0" borderId="22" xfId="7" applyNumberFormat="1" applyFont="1" applyBorder="1" applyAlignment="1" applyProtection="1">
      <alignment horizontal="right" vertical="center"/>
    </xf>
    <xf numFmtId="0" fontId="3" fillId="0" borderId="6" xfId="7" applyFont="1" applyBorder="1" applyAlignment="1" applyProtection="1">
      <alignment horizontal="left" vertical="center" wrapText="1"/>
    </xf>
    <xf numFmtId="49" fontId="3" fillId="0" borderId="7" xfId="7" applyNumberFormat="1" applyFont="1" applyBorder="1" applyAlignment="1" applyProtection="1">
      <alignment horizontal="left" vertical="center" wrapText="1"/>
    </xf>
    <xf numFmtId="3" fontId="4" fillId="0" borderId="7" xfId="7" applyNumberFormat="1" applyFont="1" applyBorder="1" applyAlignment="1" applyProtection="1">
      <alignment horizontal="right" vertical="center"/>
    </xf>
    <xf numFmtId="3" fontId="4" fillId="0" borderId="8" xfId="7" applyNumberFormat="1" applyFont="1" applyBorder="1" applyAlignment="1" applyProtection="1">
      <alignment horizontal="right" vertical="center"/>
    </xf>
    <xf numFmtId="3" fontId="4" fillId="0" borderId="5" xfId="8" applyNumberFormat="1" applyFont="1" applyFill="1" applyBorder="1" applyAlignment="1" applyProtection="1">
      <alignment horizontal="right" vertical="center" wrapText="1"/>
    </xf>
    <xf numFmtId="3" fontId="4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1" fillId="0" borderId="5" xfId="8" applyNumberFormat="1" applyFont="1" applyBorder="1" applyAlignment="1" applyProtection="1">
      <alignment horizontal="right" vertical="center" wrapText="1"/>
    </xf>
    <xf numFmtId="0" fontId="13" fillId="2" borderId="9" xfId="11" applyFont="1" applyFill="1" applyBorder="1" applyAlignment="1" applyProtection="1">
      <alignment vertical="top" wrapText="1"/>
    </xf>
    <xf numFmtId="1" fontId="13" fillId="2" borderId="9" xfId="11" applyNumberFormat="1" applyFont="1" applyFill="1" applyBorder="1" applyAlignment="1" applyProtection="1">
      <alignment vertical="top"/>
    </xf>
    <xf numFmtId="0" fontId="9" fillId="2" borderId="14" xfId="11" applyNumberFormat="1" applyFont="1" applyFill="1" applyBorder="1" applyAlignment="1" applyProtection="1">
      <alignment vertical="top" wrapText="1"/>
    </xf>
    <xf numFmtId="3" fontId="3" fillId="3" borderId="5" xfId="11" applyNumberFormat="1" applyFont="1" applyFill="1" applyBorder="1" applyAlignment="1" applyProtection="1">
      <alignment vertical="top"/>
      <protection locked="0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11" fillId="3" borderId="5" xfId="11" applyNumberFormat="1" applyFont="1" applyFill="1" applyBorder="1" applyAlignment="1" applyProtection="1">
      <alignment vertical="top"/>
      <protection locked="0"/>
    </xf>
    <xf numFmtId="3" fontId="11" fillId="3" borderId="13" xfId="11" applyNumberFormat="1" applyFont="1" applyFill="1" applyBorder="1" applyAlignment="1" applyProtection="1">
      <alignment vertical="top"/>
      <protection locked="0"/>
    </xf>
    <xf numFmtId="1" fontId="11" fillId="0" borderId="5" xfId="11" applyNumberFormat="1" applyFont="1" applyBorder="1" applyAlignment="1" applyProtection="1">
      <alignment horizontal="right" vertical="center" wrapText="1"/>
    </xf>
    <xf numFmtId="0" fontId="13" fillId="2" borderId="9" xfId="11" applyFont="1" applyFill="1" applyBorder="1" applyAlignment="1" applyProtection="1">
      <alignment horizontal="center" vertical="center"/>
    </xf>
    <xf numFmtId="0" fontId="13" fillId="2" borderId="9" xfId="11" applyFont="1" applyFill="1" applyBorder="1" applyAlignment="1" applyProtection="1">
      <alignment horizontal="center" vertical="top" wrapText="1"/>
    </xf>
    <xf numFmtId="0" fontId="9" fillId="2" borderId="9" xfId="11" applyFont="1" applyFill="1" applyBorder="1" applyAlignment="1" applyProtection="1">
      <alignment horizontal="center" vertical="top" wrapText="1"/>
    </xf>
    <xf numFmtId="1" fontId="13" fillId="2" borderId="9" xfId="11" applyNumberFormat="1" applyFont="1" applyFill="1" applyBorder="1" applyAlignment="1" applyProtection="1">
      <alignment horizontal="center" vertical="top"/>
    </xf>
    <xf numFmtId="1" fontId="13" fillId="2" borderId="9" xfId="11" applyNumberFormat="1" applyFont="1" applyFill="1" applyBorder="1" applyAlignment="1" applyProtection="1">
      <alignment vertical="top" wrapText="1"/>
    </xf>
    <xf numFmtId="1" fontId="4" fillId="0" borderId="5" xfId="11" applyNumberFormat="1" applyFont="1" applyBorder="1" applyAlignment="1" applyProtection="1">
      <alignment horizontal="right" vertical="center" wrapText="1"/>
    </xf>
    <xf numFmtId="0" fontId="9" fillId="2" borderId="16" xfId="11" applyFont="1" applyFill="1" applyBorder="1" applyAlignment="1" applyProtection="1">
      <alignment vertical="center" wrapText="1"/>
    </xf>
    <xf numFmtId="49" fontId="3" fillId="0" borderId="17" xfId="11" applyNumberFormat="1" applyFont="1" applyBorder="1" applyAlignment="1" applyProtection="1">
      <alignment horizontal="right" vertical="center" wrapText="1"/>
    </xf>
    <xf numFmtId="1" fontId="3" fillId="0" borderId="17" xfId="11" applyNumberFormat="1" applyFont="1" applyBorder="1" applyAlignment="1" applyProtection="1">
      <alignment horizontal="right" vertical="center" wrapText="1"/>
    </xf>
    <xf numFmtId="0" fontId="9" fillId="2" borderId="14" xfId="11" applyFont="1" applyFill="1" applyBorder="1" applyAlignment="1" applyProtection="1">
      <alignment vertical="top" wrapText="1"/>
    </xf>
    <xf numFmtId="0" fontId="15" fillId="0" borderId="0" xfId="11" applyFont="1" applyBorder="1" applyAlignment="1" applyProtection="1">
      <alignment vertical="center"/>
      <protection hidden="1"/>
    </xf>
    <xf numFmtId="49" fontId="4" fillId="0" borderId="0" xfId="10" applyNumberFormat="1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/>
    </xf>
    <xf numFmtId="0" fontId="4" fillId="0" borderId="0" xfId="11" applyFont="1" applyBorder="1" applyAlignment="1" applyProtection="1">
      <alignment horizontal="centerContinuous" vertical="center"/>
    </xf>
    <xf numFmtId="0" fontId="4" fillId="0" borderId="0" xfId="12" applyFont="1" applyAlignment="1" applyProtection="1">
      <alignment horizontal="centerContinuous"/>
    </xf>
    <xf numFmtId="0" fontId="17" fillId="0" borderId="0" xfId="0" applyFont="1" applyFill="1"/>
    <xf numFmtId="0" fontId="17" fillId="5" borderId="0" xfId="0" applyFont="1" applyFill="1"/>
    <xf numFmtId="3" fontId="17" fillId="0" borderId="0" xfId="0" applyNumberFormat="1" applyFont="1"/>
    <xf numFmtId="0" fontId="17" fillId="0" borderId="0" xfId="0" applyFont="1" applyAlignment="1">
      <alignment horizontal="left" vertical="top"/>
    </xf>
    <xf numFmtId="0" fontId="17" fillId="0" borderId="0" xfId="0" applyFont="1" applyBorder="1"/>
    <xf numFmtId="0" fontId="19" fillId="5" borderId="0" xfId="0" applyFont="1" applyFill="1"/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4" fillId="0" borderId="5" xfId="8" applyFont="1" applyBorder="1" applyAlignment="1" applyProtection="1">
      <alignment horizontal="center" vertical="center" wrapText="1"/>
    </xf>
    <xf numFmtId="49" fontId="4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3" fillId="0" borderId="5" xfId="8" applyNumberFormat="1" applyFont="1" applyBorder="1" applyAlignment="1" applyProtection="1">
      <alignment horizontal="left" vertical="center" wrapText="1"/>
    </xf>
    <xf numFmtId="0" fontId="3" fillId="0" borderId="5" xfId="8" applyFont="1" applyBorder="1" applyAlignment="1" applyProtection="1">
      <alignment horizontal="left" vertical="center"/>
    </xf>
    <xf numFmtId="0" fontId="11" fillId="0" borderId="5" xfId="8" applyFont="1" applyBorder="1" applyAlignment="1" applyProtection="1">
      <alignment horizontal="right" vertical="center" wrapText="1"/>
    </xf>
    <xf numFmtId="49" fontId="11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3" fontId="3" fillId="0" borderId="5" xfId="8" applyNumberFormat="1" applyFont="1" applyBorder="1" applyAlignment="1" applyProtection="1">
      <alignment horizontal="right" vertical="center"/>
    </xf>
    <xf numFmtId="0" fontId="11" fillId="0" borderId="5" xfId="8" applyFont="1" applyBorder="1" applyAlignment="1" applyProtection="1">
      <alignment horizontal="left" vertical="center" wrapText="1"/>
    </xf>
    <xf numFmtId="49" fontId="11" fillId="0" borderId="5" xfId="8" applyNumberFormat="1" applyFont="1" applyBorder="1" applyAlignment="1" applyProtection="1">
      <alignment horizontal="center" vertical="center"/>
    </xf>
    <xf numFmtId="49" fontId="6" fillId="0" borderId="5" xfId="8" applyNumberFormat="1" applyFont="1" applyBorder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 wrapText="1"/>
    </xf>
    <xf numFmtId="49" fontId="3" fillId="0" borderId="0" xfId="8" applyNumberFormat="1" applyFont="1" applyBorder="1" applyAlignment="1" applyProtection="1">
      <alignment horizontal="left" vertical="center" wrapText="1"/>
    </xf>
    <xf numFmtId="0" fontId="4" fillId="0" borderId="0" xfId="8" applyFont="1" applyBorder="1" applyAlignment="1" applyProtection="1">
      <alignment horizontal="left" vertical="center" wrapText="1"/>
    </xf>
    <xf numFmtId="0" fontId="4" fillId="0" borderId="0" xfId="7" applyFont="1" applyAlignment="1" applyProtection="1">
      <alignment vertical="center" wrapText="1"/>
    </xf>
    <xf numFmtId="49" fontId="4" fillId="0" borderId="0" xfId="7" applyNumberFormat="1" applyFont="1" applyAlignment="1" applyProtection="1">
      <alignment vertical="center" wrapText="1"/>
    </xf>
    <xf numFmtId="1" fontId="4" fillId="0" borderId="0" xfId="7" applyNumberFormat="1" applyFont="1" applyAlignment="1" applyProtection="1">
      <alignment vertical="center" wrapText="1"/>
    </xf>
    <xf numFmtId="0" fontId="4" fillId="0" borderId="0" xfId="9" applyFont="1" applyProtection="1"/>
    <xf numFmtId="1" fontId="4" fillId="0" borderId="0" xfId="9" applyNumberFormat="1" applyFont="1" applyAlignment="1" applyProtection="1">
      <alignment vertical="center" wrapText="1"/>
    </xf>
    <xf numFmtId="1" fontId="4" fillId="0" borderId="0" xfId="9" applyNumberFormat="1" applyFont="1" applyAlignment="1" applyProtection="1">
      <alignment horizontal="left" vertical="center" wrapText="1"/>
    </xf>
    <xf numFmtId="0" fontId="4" fillId="0" borderId="0" xfId="9" applyFont="1" applyAlignment="1" applyProtection="1">
      <alignment vertical="center" wrapText="1"/>
    </xf>
    <xf numFmtId="0" fontId="4" fillId="0" borderId="0" xfId="9" applyFont="1" applyAlignment="1" applyProtection="1">
      <alignment horizontal="left" vertical="center" wrapText="1"/>
    </xf>
    <xf numFmtId="0" fontId="4" fillId="0" borderId="0" xfId="14" applyFont="1" applyAlignment="1" applyProtection="1">
      <alignment horizontal="centerContinuous" vertical="center"/>
    </xf>
    <xf numFmtId="49" fontId="4" fillId="0" borderId="0" xfId="14" applyNumberFormat="1" applyFont="1" applyAlignment="1" applyProtection="1">
      <alignment horizontal="centerContinuous" wrapText="1"/>
    </xf>
    <xf numFmtId="0" fontId="4" fillId="0" borderId="0" xfId="14" applyFont="1" applyAlignment="1" applyProtection="1">
      <alignment horizontal="centerContinuous"/>
    </xf>
    <xf numFmtId="0" fontId="3" fillId="0" borderId="7" xfId="14" applyFont="1" applyBorder="1" applyAlignment="1" applyProtection="1">
      <alignment horizontal="centerContinuous" vertical="center" wrapText="1"/>
    </xf>
    <xf numFmtId="0" fontId="3" fillId="4" borderId="31" xfId="14" applyFont="1" applyFill="1" applyBorder="1" applyAlignment="1" applyProtection="1">
      <alignment horizontal="centerContinuous" vertical="center" wrapText="1"/>
    </xf>
    <xf numFmtId="0" fontId="3" fillId="0" borderId="0" xfId="14" applyFont="1" applyBorder="1" applyAlignment="1" applyProtection="1">
      <alignment horizontal="centerContinuous" vertical="center" wrapText="1"/>
    </xf>
    <xf numFmtId="0" fontId="3" fillId="0" borderId="0" xfId="14" applyFont="1" applyAlignment="1" applyProtection="1">
      <alignment horizontal="center" vertical="center" wrapText="1"/>
    </xf>
    <xf numFmtId="0" fontId="3" fillId="0" borderId="5" xfId="14" applyFont="1" applyBorder="1" applyAlignment="1" applyProtection="1">
      <alignment horizontal="center" vertical="center" wrapText="1"/>
    </xf>
    <xf numFmtId="0" fontId="3" fillId="0" borderId="5" xfId="14" applyFont="1" applyBorder="1" applyAlignment="1" applyProtection="1">
      <alignment horizontal="centerContinuous" vertical="center" wrapText="1"/>
    </xf>
    <xf numFmtId="0" fontId="3" fillId="4" borderId="26" xfId="14" applyFont="1" applyFill="1" applyBorder="1" applyAlignment="1" applyProtection="1">
      <alignment horizontal="center" vertical="center" wrapText="1"/>
    </xf>
    <xf numFmtId="0" fontId="3" fillId="4" borderId="22" xfId="14" applyFont="1" applyFill="1" applyBorder="1" applyAlignment="1" applyProtection="1">
      <alignment horizontal="centerContinuous" vertical="center" wrapText="1"/>
    </xf>
    <xf numFmtId="0" fontId="3" fillId="0" borderId="18" xfId="14" applyFont="1" applyBorder="1" applyAlignment="1" applyProtection="1">
      <alignment horizontal="center" vertical="center" wrapText="1"/>
    </xf>
    <xf numFmtId="49" fontId="3" fillId="0" borderId="19" xfId="14" applyNumberFormat="1" applyFont="1" applyBorder="1" applyAlignment="1" applyProtection="1">
      <alignment horizontal="center" vertical="center" wrapText="1"/>
    </xf>
    <xf numFmtId="0" fontId="3" fillId="0" borderId="19" xfId="14" applyFont="1" applyBorder="1" applyAlignment="1" applyProtection="1">
      <alignment horizontal="center" vertical="center" wrapText="1"/>
    </xf>
    <xf numFmtId="0" fontId="3" fillId="0" borderId="20" xfId="14" applyFont="1" applyFill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horizontal="center" vertical="center" wrapText="1"/>
    </xf>
    <xf numFmtId="0" fontId="3" fillId="0" borderId="6" xfId="14" applyFont="1" applyBorder="1" applyAlignment="1" applyProtection="1">
      <alignment horizontal="center" vertic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49" fontId="4" fillId="4" borderId="7" xfId="14" applyNumberFormat="1" applyFont="1" applyFill="1" applyBorder="1" applyAlignment="1" applyProtection="1">
      <alignment horizontal="center" vertical="center" wrapText="1"/>
    </xf>
    <xf numFmtId="49" fontId="4" fillId="0" borderId="8" xfId="14" applyNumberFormat="1" applyFont="1" applyFill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4" fillId="0" borderId="9" xfId="14" applyFont="1" applyBorder="1" applyAlignment="1" applyProtection="1">
      <alignment vertical="center" wrapText="1"/>
    </xf>
    <xf numFmtId="49" fontId="4" fillId="0" borderId="5" xfId="14" applyNumberFormat="1" applyFont="1" applyBorder="1" applyAlignment="1" applyProtection="1">
      <alignment horizontal="center" vertical="center" wrapText="1"/>
    </xf>
    <xf numFmtId="0" fontId="4" fillId="0" borderId="9" xfId="14" applyFont="1" applyBorder="1" applyAlignment="1" applyProtection="1">
      <alignment wrapText="1"/>
    </xf>
    <xf numFmtId="49" fontId="4" fillId="0" borderId="5" xfId="14" applyNumberFormat="1" applyFont="1" applyBorder="1" applyAlignment="1" applyProtection="1">
      <alignment horizontal="center" wrapText="1"/>
    </xf>
    <xf numFmtId="0" fontId="4" fillId="0" borderId="14" xfId="14" applyFont="1" applyBorder="1" applyAlignment="1" applyProtection="1">
      <alignment vertical="center" wrapText="1"/>
    </xf>
    <xf numFmtId="49" fontId="4" fillId="0" borderId="12" xfId="14" applyNumberFormat="1" applyFont="1" applyBorder="1" applyAlignment="1" applyProtection="1">
      <alignment horizontal="center" vertical="center" wrapText="1"/>
    </xf>
    <xf numFmtId="0" fontId="3" fillId="0" borderId="16" xfId="14" applyFont="1" applyBorder="1" applyAlignment="1" applyProtection="1">
      <alignment vertical="center" wrapText="1"/>
    </xf>
    <xf numFmtId="49" fontId="3" fillId="0" borderId="17" xfId="14" applyNumberFormat="1" applyFont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vertical="center" wrapText="1"/>
    </xf>
    <xf numFmtId="49" fontId="3" fillId="0" borderId="0" xfId="14" applyNumberFormat="1" applyFont="1" applyBorder="1" applyAlignment="1" applyProtection="1">
      <alignment horizontal="center" vertical="center" wrapText="1"/>
    </xf>
    <xf numFmtId="3" fontId="4" fillId="0" borderId="0" xfId="14" applyNumberFormat="1" applyFont="1" applyBorder="1" applyAlignment="1" applyProtection="1">
      <alignment vertical="center"/>
    </xf>
    <xf numFmtId="0" fontId="3" fillId="0" borderId="0" xfId="14" applyFont="1" applyBorder="1" applyAlignment="1" applyProtection="1">
      <alignment horizontal="left" vertical="center"/>
    </xf>
    <xf numFmtId="0" fontId="3" fillId="0" borderId="0" xfId="14" applyFont="1" applyBorder="1" applyAlignment="1" applyProtection="1">
      <alignment horizontal="left" vertical="center" wrapText="1"/>
    </xf>
    <xf numFmtId="0" fontId="4" fillId="0" borderId="0" xfId="14" applyFont="1" applyAlignment="1" applyProtection="1">
      <alignment wrapText="1"/>
    </xf>
    <xf numFmtId="49" fontId="4" fillId="0" borderId="0" xfId="14" applyNumberFormat="1" applyFont="1" applyAlignment="1" applyProtection="1">
      <alignment horizontal="center" wrapText="1"/>
    </xf>
    <xf numFmtId="0" fontId="4" fillId="0" borderId="0" xfId="13" applyFont="1" applyAlignment="1" applyProtection="1">
      <alignment horizontal="centerContinuous"/>
    </xf>
    <xf numFmtId="0" fontId="3" fillId="0" borderId="0" xfId="13" applyFont="1" applyBorder="1" applyAlignment="1" applyProtection="1">
      <alignment wrapText="1"/>
    </xf>
    <xf numFmtId="1" fontId="4" fillId="0" borderId="0" xfId="13" applyNumberFormat="1" applyFont="1" applyBorder="1" applyProtection="1"/>
    <xf numFmtId="0" fontId="3" fillId="0" borderId="0" xfId="13" applyFont="1" applyBorder="1" applyAlignment="1" applyProtection="1">
      <alignment horizontal="right" vertical="center" wrapText="1"/>
    </xf>
    <xf numFmtId="1" fontId="4" fillId="0" borderId="0" xfId="13" applyNumberFormat="1" applyFont="1" applyProtection="1"/>
    <xf numFmtId="0" fontId="4" fillId="0" borderId="0" xfId="13" applyFont="1" applyAlignment="1" applyProtection="1">
      <alignment wrapText="1"/>
    </xf>
    <xf numFmtId="0" fontId="4" fillId="0" borderId="9" xfId="11" applyFont="1" applyBorder="1" applyAlignment="1" applyProtection="1">
      <alignment vertical="top" wrapText="1"/>
    </xf>
    <xf numFmtId="0" fontId="4" fillId="0" borderId="5" xfId="11" applyFont="1" applyBorder="1" applyAlignment="1" applyProtection="1">
      <alignment horizontal="left" vertical="top" wrapText="1"/>
    </xf>
    <xf numFmtId="49" fontId="3" fillId="0" borderId="0" xfId="11" applyNumberFormat="1" applyFont="1" applyBorder="1" applyAlignment="1" applyProtection="1">
      <alignment vertical="top" wrapText="1"/>
    </xf>
    <xf numFmtId="1" fontId="4" fillId="0" borderId="0" xfId="11" applyNumberFormat="1" applyFont="1" applyBorder="1" applyAlignment="1" applyProtection="1">
      <alignment vertical="top" wrapText="1"/>
    </xf>
    <xf numFmtId="0" fontId="4" fillId="0" borderId="0" xfId="11" applyFont="1" applyAlignment="1" applyProtection="1">
      <alignment horizontal="left" vertical="top" wrapText="1"/>
    </xf>
    <xf numFmtId="0" fontId="20" fillId="0" borderId="0" xfId="11" applyFont="1" applyBorder="1" applyAlignment="1" applyProtection="1">
      <alignment vertical="top"/>
    </xf>
    <xf numFmtId="1" fontId="4" fillId="0" borderId="0" xfId="11" applyNumberFormat="1" applyFont="1" applyAlignment="1" applyProtection="1">
      <alignment vertical="top" wrapText="1"/>
    </xf>
    <xf numFmtId="49" fontId="4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4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4" fillId="3" borderId="5" xfId="15" applyNumberFormat="1" applyFont="1" applyFill="1" applyBorder="1" applyProtection="1">
      <protection locked="0"/>
    </xf>
    <xf numFmtId="166" fontId="17" fillId="5" borderId="0" xfId="0" applyNumberFormat="1" applyFont="1" applyFill="1"/>
    <xf numFmtId="166" fontId="17" fillId="0" borderId="0" xfId="0" applyNumberFormat="1" applyFont="1"/>
    <xf numFmtId="3" fontId="3" fillId="3" borderId="7" xfId="11" applyNumberFormat="1" applyFont="1" applyFill="1" applyBorder="1" applyAlignment="1" applyProtection="1">
      <alignment vertical="top"/>
      <protection locked="0"/>
    </xf>
    <xf numFmtId="3" fontId="3" fillId="3" borderId="8" xfId="11" applyNumberFormat="1" applyFont="1" applyFill="1" applyBorder="1" applyAlignment="1" applyProtection="1">
      <alignment vertical="top"/>
      <protection locked="0"/>
    </xf>
    <xf numFmtId="3" fontId="3" fillId="0" borderId="5" xfId="14" applyNumberFormat="1" applyFont="1" applyFill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0" borderId="13" xfId="14" applyNumberFormat="1" applyFont="1" applyFill="1" applyBorder="1" applyAlignment="1" applyProtection="1">
      <alignment vertical="center"/>
    </xf>
    <xf numFmtId="3" fontId="3" fillId="0" borderId="17" xfId="14" applyNumberFormat="1" applyFont="1" applyBorder="1" applyAlignment="1" applyProtection="1">
      <alignment vertical="center"/>
    </xf>
    <xf numFmtId="3" fontId="3" fillId="0" borderId="25" xfId="14" applyNumberFormat="1" applyFont="1" applyBorder="1" applyAlignment="1" applyProtection="1">
      <alignment vertical="center"/>
    </xf>
    <xf numFmtId="0" fontId="26" fillId="6" borderId="41" xfId="15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41" xfId="15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4" fillId="0" borderId="7" xfId="11" applyNumberFormat="1" applyFont="1" applyBorder="1" applyAlignment="1" applyProtection="1">
      <alignment vertical="top" wrapText="1"/>
    </xf>
    <xf numFmtId="3" fontId="4" fillId="0" borderId="8" xfId="11" applyNumberFormat="1" applyFont="1" applyBorder="1" applyAlignment="1" applyProtection="1">
      <alignment vertical="top" wrapText="1"/>
    </xf>
    <xf numFmtId="3" fontId="4" fillId="0" borderId="5" xfId="11" applyNumberFormat="1" applyFont="1" applyBorder="1" applyAlignment="1" applyProtection="1">
      <alignment vertical="top" wrapText="1"/>
    </xf>
    <xf numFmtId="3" fontId="4" fillId="0" borderId="13" xfId="11" applyNumberFormat="1" applyFont="1" applyBorder="1" applyAlignment="1" applyProtection="1">
      <alignment vertical="top" wrapText="1"/>
    </xf>
    <xf numFmtId="3" fontId="11" fillId="0" borderId="5" xfId="11" applyNumberFormat="1" applyFont="1" applyBorder="1" applyAlignment="1" applyProtection="1">
      <alignment vertical="top" wrapText="1"/>
    </xf>
    <xf numFmtId="3" fontId="11" fillId="0" borderId="13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3" fillId="0" borderId="12" xfId="11" applyNumberFormat="1" applyFont="1" applyBorder="1" applyAlignment="1" applyProtection="1">
      <alignment vertical="top" wrapText="1"/>
    </xf>
    <xf numFmtId="3" fontId="3" fillId="0" borderId="15" xfId="11" applyNumberFormat="1" applyFont="1" applyBorder="1" applyAlignment="1" applyProtection="1">
      <alignment vertical="top" wrapText="1"/>
    </xf>
    <xf numFmtId="3" fontId="3" fillId="0" borderId="17" xfId="11" applyNumberFormat="1" applyFont="1" applyBorder="1" applyAlignment="1" applyProtection="1">
      <alignment vertical="center" wrapText="1"/>
    </xf>
    <xf numFmtId="3" fontId="3" fillId="0" borderId="25" xfId="11" applyNumberFormat="1" applyFont="1" applyBorder="1" applyAlignment="1" applyProtection="1">
      <alignment vertical="center" wrapText="1"/>
    </xf>
    <xf numFmtId="3" fontId="4" fillId="4" borderId="7" xfId="5" applyNumberFormat="1" applyFont="1" applyFill="1" applyBorder="1" applyAlignment="1" applyProtection="1">
      <alignment vertical="top" wrapText="1"/>
    </xf>
    <xf numFmtId="3" fontId="4" fillId="4" borderId="8" xfId="5" applyNumberFormat="1" applyFont="1" applyFill="1" applyBorder="1" applyAlignment="1" applyProtection="1">
      <alignment vertical="top" wrapText="1"/>
    </xf>
    <xf numFmtId="3" fontId="4" fillId="4" borderId="5" xfId="5" applyNumberFormat="1" applyFont="1" applyFill="1" applyBorder="1" applyAlignment="1" applyProtection="1">
      <alignment vertical="top" wrapText="1"/>
    </xf>
    <xf numFmtId="3" fontId="4" fillId="4" borderId="13" xfId="5" applyNumberFormat="1" applyFont="1" applyFill="1" applyBorder="1" applyAlignment="1" applyProtection="1">
      <alignment vertical="top" wrapText="1"/>
    </xf>
    <xf numFmtId="3" fontId="11" fillId="0" borderId="5" xfId="11" applyNumberFormat="1" applyFont="1" applyBorder="1" applyAlignment="1" applyProtection="1">
      <alignment vertical="center" wrapText="1"/>
    </xf>
    <xf numFmtId="3" fontId="11" fillId="0" borderId="13" xfId="11" applyNumberFormat="1" applyFont="1" applyBorder="1" applyAlignment="1" applyProtection="1">
      <alignment vertical="center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4" fillId="0" borderId="5" xfId="11" applyNumberFormat="1" applyFont="1" applyFill="1" applyBorder="1" applyAlignment="1" applyProtection="1">
      <alignment vertical="top" wrapText="1"/>
    </xf>
    <xf numFmtId="3" fontId="4" fillId="0" borderId="13" xfId="11" applyNumberFormat="1" applyFont="1" applyFill="1" applyBorder="1" applyAlignment="1" applyProtection="1">
      <alignment vertical="top" wrapText="1"/>
    </xf>
    <xf numFmtId="3" fontId="4" fillId="0" borderId="5" xfId="5" applyNumberFormat="1" applyFont="1" applyBorder="1" applyAlignment="1" applyProtection="1">
      <alignment vertical="top" wrapText="1"/>
    </xf>
    <xf numFmtId="3" fontId="4" fillId="0" borderId="13" xfId="5" applyNumberFormat="1" applyFont="1" applyBorder="1" applyAlignment="1" applyProtection="1">
      <alignment vertical="top" wrapText="1"/>
    </xf>
    <xf numFmtId="3" fontId="4" fillId="0" borderId="12" xfId="5" applyNumberFormat="1" applyFont="1" applyBorder="1" applyAlignment="1" applyProtection="1">
      <alignment vertical="top" wrapText="1"/>
    </xf>
    <xf numFmtId="3" fontId="4" fillId="0" borderId="15" xfId="5" applyNumberFormat="1" applyFont="1" applyBorder="1" applyAlignment="1" applyProtection="1">
      <alignment vertical="top" wrapText="1"/>
    </xf>
    <xf numFmtId="3" fontId="4" fillId="0" borderId="7" xfId="5" applyNumberFormat="1" applyFont="1" applyBorder="1" applyAlignment="1" applyProtection="1">
      <alignment vertical="top" wrapText="1"/>
    </xf>
    <xf numFmtId="3" fontId="4" fillId="0" borderId="8" xfId="5" applyNumberFormat="1" applyFont="1" applyBorder="1" applyAlignment="1" applyProtection="1">
      <alignment vertical="top" wrapText="1"/>
    </xf>
    <xf numFmtId="3" fontId="4" fillId="0" borderId="13" xfId="11" applyNumberFormat="1" applyFont="1" applyBorder="1" applyAlignment="1" applyProtection="1">
      <alignment vertical="top"/>
    </xf>
    <xf numFmtId="3" fontId="4" fillId="0" borderId="5" xfId="5" applyNumberFormat="1" applyFont="1" applyBorder="1" applyAlignment="1" applyProtection="1">
      <alignment vertical="top"/>
    </xf>
    <xf numFmtId="3" fontId="4" fillId="0" borderId="13" xfId="5" applyNumberFormat="1" applyFont="1" applyBorder="1" applyAlignment="1" applyProtection="1">
      <alignment vertical="top"/>
    </xf>
    <xf numFmtId="3" fontId="4" fillId="0" borderId="12" xfId="5" applyNumberFormat="1" applyFont="1" applyBorder="1" applyAlignment="1" applyProtection="1">
      <alignment vertical="top"/>
    </xf>
    <xf numFmtId="3" fontId="4" fillId="0" borderId="15" xfId="5" applyNumberFormat="1" applyFont="1" applyBorder="1" applyAlignment="1" applyProtection="1">
      <alignment vertical="top"/>
    </xf>
    <xf numFmtId="3" fontId="3" fillId="0" borderId="5" xfId="13" applyNumberFormat="1" applyFont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11" fillId="0" borderId="5" xfId="13" applyNumberFormat="1" applyFont="1" applyBorder="1" applyAlignment="1" applyProtection="1">
      <alignment vertical="center"/>
    </xf>
    <xf numFmtId="3" fontId="11" fillId="0" borderId="13" xfId="13" applyNumberFormat="1" applyFont="1" applyBorder="1" applyAlignment="1" applyProtection="1">
      <alignment vertical="center"/>
    </xf>
    <xf numFmtId="3" fontId="3" fillId="0" borderId="17" xfId="13" applyNumberFormat="1" applyFont="1" applyBorder="1" applyAlignment="1" applyProtection="1">
      <alignment vertical="center"/>
    </xf>
    <xf numFmtId="3" fontId="3" fillId="0" borderId="25" xfId="13" applyNumberFormat="1" applyFont="1" applyBorder="1" applyAlignment="1" applyProtection="1">
      <alignment vertical="center"/>
    </xf>
    <xf numFmtId="3" fontId="4" fillId="0" borderId="7" xfId="13" applyNumberFormat="1" applyFont="1" applyBorder="1" applyAlignment="1" applyProtection="1">
      <alignment vertical="center"/>
    </xf>
    <xf numFmtId="3" fontId="4" fillId="0" borderId="8" xfId="13" applyNumberFormat="1" applyFont="1" applyBorder="1" applyAlignment="1" applyProtection="1">
      <alignment vertical="center"/>
    </xf>
    <xf numFmtId="3" fontId="3" fillId="0" borderId="7" xfId="13" applyNumberFormat="1" applyFont="1" applyFill="1" applyBorder="1" applyAlignment="1" applyProtection="1">
      <alignment vertical="center"/>
    </xf>
    <xf numFmtId="3" fontId="3" fillId="0" borderId="8" xfId="13" applyNumberFormat="1" applyFont="1" applyFill="1" applyBorder="1" applyAlignment="1" applyProtection="1">
      <alignment vertical="center"/>
    </xf>
    <xf numFmtId="3" fontId="11" fillId="0" borderId="12" xfId="13" applyNumberFormat="1" applyFont="1" applyBorder="1" applyAlignment="1" applyProtection="1">
      <alignment vertical="center"/>
    </xf>
    <xf numFmtId="3" fontId="11" fillId="0" borderId="15" xfId="13" applyNumberFormat="1" applyFont="1" applyBorder="1" applyAlignment="1" applyProtection="1">
      <alignment vertical="center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11" fillId="3" borderId="5" xfId="11" applyNumberFormat="1" applyFont="1" applyFill="1" applyBorder="1" applyAlignment="1" applyProtection="1">
      <alignment vertical="center"/>
      <protection locked="0"/>
    </xf>
    <xf numFmtId="3" fontId="11" fillId="3" borderId="13" xfId="11" applyNumberFormat="1" applyFont="1" applyFill="1" applyBorder="1" applyAlignment="1" applyProtection="1">
      <alignment vertical="center"/>
      <protection locked="0"/>
    </xf>
    <xf numFmtId="4" fontId="4" fillId="0" borderId="41" xfId="15" applyNumberFormat="1" applyFont="1" applyFill="1" applyBorder="1" applyAlignment="1" applyProtection="1">
      <alignment horizontal="right" vertical="center" wrapText="1" indent="1"/>
    </xf>
    <xf numFmtId="10" fontId="4" fillId="0" borderId="41" xfId="16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4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4" fillId="0" borderId="41" xfId="16" applyNumberFormat="1" applyFont="1" applyFill="1" applyBorder="1" applyAlignment="1" applyProtection="1">
      <alignment horizontal="right" vertical="center" wrapText="1" indent="1"/>
    </xf>
    <xf numFmtId="3" fontId="4" fillId="0" borderId="5" xfId="14" applyNumberFormat="1" applyFont="1" applyFill="1" applyBorder="1" applyAlignment="1" applyProtection="1">
      <alignment vertical="center"/>
    </xf>
    <xf numFmtId="3" fontId="3" fillId="0" borderId="17" xfId="14" applyNumberFormat="1" applyFont="1" applyFill="1" applyBorder="1" applyAlignment="1" applyProtection="1">
      <alignment vertical="center"/>
    </xf>
    <xf numFmtId="3" fontId="3" fillId="0" borderId="12" xfId="14" applyNumberFormat="1" applyFont="1" applyFill="1" applyBorder="1" applyAlignment="1" applyProtection="1">
      <alignment vertical="center"/>
    </xf>
    <xf numFmtId="3" fontId="3" fillId="0" borderId="5" xfId="14" applyNumberFormat="1" applyFont="1" applyBorder="1" applyAlignment="1" applyProtection="1">
      <alignment vertical="center"/>
    </xf>
    <xf numFmtId="3" fontId="3" fillId="0" borderId="13" xfId="14" applyNumberFormat="1" applyFont="1" applyBorder="1" applyAlignment="1" applyProtection="1">
      <alignment vertical="center"/>
    </xf>
    <xf numFmtId="3" fontId="3" fillId="4" borderId="5" xfId="14" applyNumberFormat="1" applyFont="1" applyFill="1" applyBorder="1" applyAlignment="1" applyProtection="1">
      <alignment vertical="center"/>
    </xf>
    <xf numFmtId="3" fontId="4" fillId="0" borderId="11" xfId="12" applyNumberFormat="1" applyFont="1" applyFill="1" applyBorder="1" applyAlignment="1" applyProtection="1">
      <alignment wrapText="1"/>
    </xf>
    <xf numFmtId="3" fontId="4" fillId="0" borderId="22" xfId="12" applyNumberFormat="1" applyFont="1" applyFill="1" applyBorder="1" applyAlignment="1" applyProtection="1">
      <alignment wrapText="1"/>
    </xf>
    <xf numFmtId="3" fontId="3" fillId="0" borderId="19" xfId="12" applyNumberFormat="1" applyFont="1" applyFill="1" applyBorder="1" applyAlignment="1" applyProtection="1">
      <alignment wrapText="1"/>
    </xf>
    <xf numFmtId="3" fontId="3" fillId="0" borderId="20" xfId="12" applyNumberFormat="1" applyFont="1" applyFill="1" applyBorder="1" applyAlignment="1" applyProtection="1">
      <alignment wrapText="1"/>
    </xf>
    <xf numFmtId="3" fontId="3" fillId="0" borderId="12" xfId="12" applyNumberFormat="1" applyFont="1" applyFill="1" applyBorder="1" applyAlignment="1" applyProtection="1">
      <alignment wrapText="1"/>
    </xf>
    <xf numFmtId="3" fontId="3" fillId="0" borderId="15" xfId="12" applyNumberFormat="1" applyFont="1" applyFill="1" applyBorder="1" applyAlignment="1" applyProtection="1">
      <alignment wrapText="1"/>
    </xf>
    <xf numFmtId="0" fontId="22" fillId="0" borderId="0" xfId="0" applyNumberFormat="1" applyFont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Continuous"/>
    </xf>
    <xf numFmtId="0" fontId="4" fillId="0" borderId="0" xfId="0" applyFont="1" applyProtection="1">
      <protection hidden="1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4" fillId="0" borderId="41" xfId="15" applyNumberFormat="1" applyFont="1" applyFill="1" applyBorder="1" applyAlignment="1" applyProtection="1">
      <alignment horizontal="right" vertical="center" wrapText="1" indent="1"/>
    </xf>
    <xf numFmtId="0" fontId="4" fillId="12" borderId="5" xfId="8" applyFont="1" applyFill="1" applyBorder="1" applyAlignment="1" applyProtection="1">
      <alignment horizontal="left" vertical="center" wrapText="1"/>
      <protection locked="0"/>
    </xf>
    <xf numFmtId="49" fontId="4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15" applyFont="1" applyBorder="1" applyAlignment="1" applyProtection="1">
      <alignment horizontal="centerContinuous" vertical="center" wrapText="1"/>
    </xf>
    <xf numFmtId="0" fontId="4" fillId="0" borderId="36" xfId="15" applyFont="1" applyBorder="1" applyAlignment="1" applyProtection="1">
      <alignment horizontal="centerContinuous" vertical="center" wrapText="1"/>
    </xf>
    <xf numFmtId="49" fontId="35" fillId="0" borderId="35" xfId="15" applyNumberFormat="1" applyFont="1" applyFill="1" applyBorder="1" applyAlignment="1" applyProtection="1">
      <alignment horizontal="centerContinuous"/>
    </xf>
    <xf numFmtId="0" fontId="36" fillId="0" borderId="36" xfId="15" applyFont="1" applyFill="1" applyBorder="1" applyAlignment="1" applyProtection="1">
      <alignment horizontal="centerContinuous" vertical="center" wrapText="1"/>
    </xf>
    <xf numFmtId="0" fontId="3" fillId="0" borderId="3" xfId="15" applyFont="1" applyFill="1" applyBorder="1" applyAlignment="1" applyProtection="1">
      <alignment horizontal="centerContinuous" vertical="center" wrapText="1"/>
    </xf>
    <xf numFmtId="0" fontId="4" fillId="0" borderId="4" xfId="15" applyFont="1" applyFill="1" applyBorder="1" applyAlignment="1" applyProtection="1">
      <alignment horizontal="centerContinuous" vertical="center" wrapText="1"/>
    </xf>
    <xf numFmtId="0" fontId="35" fillId="0" borderId="35" xfId="15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3" borderId="37" xfId="3" applyNumberFormat="1" applyFont="1" applyFill="1" applyBorder="1" applyAlignment="1" applyProtection="1">
      <protection locked="0"/>
    </xf>
    <xf numFmtId="49" fontId="37" fillId="3" borderId="2" xfId="3" applyNumberFormat="1" applyFont="1" applyFill="1" applyBorder="1" applyAlignment="1" applyProtection="1">
      <protection locked="0"/>
    </xf>
    <xf numFmtId="0" fontId="24" fillId="0" borderId="0" xfId="12" applyFont="1" applyAlignment="1" applyProtection="1">
      <alignment wrapText="1"/>
    </xf>
    <xf numFmtId="0" fontId="23" fillId="0" borderId="0" xfId="12" applyFont="1" applyAlignment="1" applyProtection="1">
      <alignment horizontal="left" wrapText="1"/>
    </xf>
    <xf numFmtId="0" fontId="4" fillId="0" borderId="0" xfId="11" applyFont="1" applyBorder="1" applyAlignment="1" applyProtection="1">
      <alignment horizontal="right" vertical="center" indent="2"/>
      <protection hidden="1"/>
    </xf>
    <xf numFmtId="0" fontId="4" fillId="0" borderId="0" xfId="11" applyFont="1" applyBorder="1" applyAlignment="1" applyProtection="1">
      <alignment horizontal="right" vertical="center" indent="2"/>
    </xf>
    <xf numFmtId="0" fontId="4" fillId="0" borderId="0" xfId="11" applyFont="1" applyAlignment="1" applyProtection="1">
      <alignment vertical="top" wrapText="1"/>
      <protection locked="0"/>
    </xf>
    <xf numFmtId="165" fontId="4" fillId="0" borderId="0" xfId="11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4" fillId="0" borderId="0" xfId="11" applyFont="1" applyAlignment="1" applyProtection="1">
      <alignment vertical="top" wrapText="1"/>
      <protection locked="0"/>
    </xf>
    <xf numFmtId="165" fontId="4" fillId="0" borderId="0" xfId="11" applyNumberFormat="1" applyFont="1" applyAlignment="1" applyProtection="1">
      <alignment horizontal="left" vertical="center"/>
    </xf>
    <xf numFmtId="0" fontId="4" fillId="0" borderId="0" xfId="11" applyFont="1" applyBorder="1" applyAlignment="1" applyProtection="1">
      <alignment vertical="center"/>
    </xf>
    <xf numFmtId="0" fontId="4" fillId="0" borderId="0" xfId="11" applyFont="1" applyBorder="1" applyAlignment="1" applyProtection="1">
      <alignment horizontal="left" vertical="center"/>
    </xf>
    <xf numFmtId="0" fontId="4" fillId="0" borderId="0" xfId="13" applyFont="1" applyBorder="1" applyAlignment="1" applyProtection="1">
      <alignment horizontal="left" wrapText="1"/>
    </xf>
    <xf numFmtId="0" fontId="23" fillId="0" borderId="0" xfId="12" applyFont="1" applyAlignment="1" applyProtection="1">
      <alignment horizontal="left" wrapText="1"/>
    </xf>
    <xf numFmtId="0" fontId="3" fillId="0" borderId="30" xfId="14" applyFont="1" applyBorder="1" applyAlignment="1" applyProtection="1">
      <alignment horizontal="center" vertical="center" wrapText="1"/>
    </xf>
    <xf numFmtId="0" fontId="3" fillId="0" borderId="24" xfId="14" applyFont="1" applyBorder="1" applyAlignment="1" applyProtection="1">
      <alignment horizontal="center" vertical="center" wrapText="1"/>
    </xf>
    <xf numFmtId="0" fontId="3" fillId="0" borderId="11" xfId="14" applyFont="1" applyBorder="1" applyAlignment="1" applyProtection="1">
      <alignment horizontal="center" vertical="center" wrapText="1"/>
    </xf>
    <xf numFmtId="0" fontId="3" fillId="0" borderId="5" xfId="14" applyFont="1" applyBorder="1" applyAlignment="1" applyProtection="1">
      <alignment horizontal="center" vertical="center" wrapText="1"/>
    </xf>
    <xf numFmtId="0" fontId="3" fillId="0" borderId="29" xfId="14" applyFont="1" applyBorder="1" applyAlignment="1" applyProtection="1">
      <alignment horizontal="center" vertical="center" wrapText="1"/>
    </xf>
    <xf numFmtId="0" fontId="3" fillId="0" borderId="23" xfId="14" applyFont="1" applyBorder="1" applyAlignment="1" applyProtection="1">
      <alignment horizontal="center" vertical="center" wrapText="1"/>
    </xf>
    <xf numFmtId="0" fontId="3" fillId="0" borderId="21" xfId="14" applyFont="1" applyBorder="1" applyAlignment="1" applyProtection="1">
      <alignment horizontal="center" vertical="center" wrapText="1"/>
    </xf>
    <xf numFmtId="49" fontId="3" fillId="0" borderId="30" xfId="14" applyNumberFormat="1" applyFont="1" applyBorder="1" applyAlignment="1" applyProtection="1">
      <alignment horizontal="center" vertical="center" wrapText="1"/>
    </xf>
    <xf numFmtId="49" fontId="3" fillId="0" borderId="24" xfId="14" applyNumberFormat="1" applyFont="1" applyBorder="1" applyAlignment="1" applyProtection="1">
      <alignment horizontal="center" vertical="center" wrapText="1"/>
    </xf>
    <xf numFmtId="49" fontId="3" fillId="0" borderId="11" xfId="14" applyNumberFormat="1" applyFont="1" applyBorder="1" applyAlignment="1" applyProtection="1">
      <alignment horizontal="center" vertical="center" wrapText="1"/>
    </xf>
    <xf numFmtId="0" fontId="3" fillId="0" borderId="12" xfId="14" applyFont="1" applyBorder="1" applyAlignment="1" applyProtection="1">
      <alignment horizontal="center" vertical="center" wrapText="1"/>
    </xf>
    <xf numFmtId="0" fontId="3" fillId="0" borderId="30" xfId="9" applyFont="1" applyBorder="1" applyAlignment="1" applyProtection="1">
      <alignment horizontal="center" vertical="center" wrapText="1"/>
    </xf>
    <xf numFmtId="0" fontId="3" fillId="0" borderId="11" xfId="9" applyFont="1" applyBorder="1" applyAlignment="1" applyProtection="1">
      <alignment horizontal="center" vertical="center" wrapText="1"/>
    </xf>
    <xf numFmtId="0" fontId="3" fillId="0" borderId="31" xfId="9" applyFont="1" applyBorder="1" applyAlignment="1" applyProtection="1">
      <alignment horizontal="center" vertical="center" wrapText="1"/>
    </xf>
    <xf numFmtId="0" fontId="3" fillId="0" borderId="22" xfId="9" applyFont="1" applyBorder="1" applyAlignment="1" applyProtection="1">
      <alignment horizontal="center" vertical="center" wrapText="1"/>
    </xf>
    <xf numFmtId="0" fontId="3" fillId="0" borderId="38" xfId="9" applyFont="1" applyBorder="1" applyAlignment="1" applyProtection="1">
      <alignment horizontal="center" vertical="center" wrapText="1"/>
    </xf>
    <xf numFmtId="0" fontId="3" fillId="0" borderId="39" xfId="9" applyFont="1" applyBorder="1" applyAlignment="1" applyProtection="1">
      <alignment horizontal="center" vertical="center" wrapText="1"/>
    </xf>
    <xf numFmtId="0" fontId="3" fillId="0" borderId="40" xfId="9" applyFont="1" applyBorder="1" applyAlignment="1" applyProtection="1">
      <alignment horizontal="center" vertical="center" wrapText="1"/>
    </xf>
    <xf numFmtId="0" fontId="3" fillId="0" borderId="4" xfId="9" applyFont="1" applyBorder="1" applyAlignment="1" applyProtection="1">
      <alignment horizontal="center" vertical="center" wrapText="1"/>
    </xf>
    <xf numFmtId="49" fontId="3" fillId="0" borderId="30" xfId="9" applyNumberFormat="1" applyFont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49" fontId="6" fillId="0" borderId="0" xfId="6" applyNumberFormat="1" applyFont="1" applyBorder="1" applyAlignment="1" applyProtection="1">
      <alignment horizontal="left" vertical="center" wrapText="1"/>
    </xf>
    <xf numFmtId="1" fontId="3" fillId="0" borderId="7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Border="1" applyAlignment="1" applyProtection="1">
      <alignment horizontal="center" vertical="center" wrapText="1"/>
    </xf>
    <xf numFmtId="0" fontId="3" fillId="0" borderId="6" xfId="6" applyFont="1" applyBorder="1" applyAlignment="1" applyProtection="1">
      <alignment horizontal="center" vertical="center" wrapText="1"/>
    </xf>
    <xf numFmtId="0" fontId="3" fillId="0" borderId="9" xfId="6" applyFont="1" applyBorder="1" applyAlignment="1" applyProtection="1">
      <alignment horizontal="center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3" fillId="0" borderId="7" xfId="6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0" fontId="3" fillId="0" borderId="8" xfId="6" applyFont="1" applyBorder="1" applyAlignment="1" applyProtection="1">
      <alignment horizontal="center" vertical="center" wrapText="1"/>
    </xf>
    <xf numFmtId="0" fontId="3" fillId="0" borderId="13" xfId="6" applyFont="1" applyBorder="1" applyAlignment="1" applyProtection="1">
      <alignment horizontal="center" vertical="center" wrapText="1"/>
    </xf>
    <xf numFmtId="0" fontId="3" fillId="0" borderId="6" xfId="7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center" vertical="center" wrapText="1"/>
    </xf>
    <xf numFmtId="49" fontId="6" fillId="0" borderId="0" xfId="7" applyNumberFormat="1" applyFont="1" applyAlignment="1" applyProtection="1">
      <alignment horizontal="left" vertical="top" wrapText="1"/>
    </xf>
    <xf numFmtId="0" fontId="3" fillId="0" borderId="5" xfId="7" applyFont="1" applyBorder="1" applyAlignment="1" applyProtection="1">
      <alignment horizontal="center" vertical="center" wrapText="1"/>
    </xf>
    <xf numFmtId="164" fontId="3" fillId="0" borderId="13" xfId="1" applyNumberFormat="1" applyFont="1" applyBorder="1" applyAlignment="1" applyProtection="1">
      <alignment horizontal="center" vertical="center" wrapText="1"/>
    </xf>
    <xf numFmtId="49" fontId="3" fillId="0" borderId="7" xfId="7" applyNumberFormat="1" applyFont="1" applyBorder="1" applyAlignment="1" applyProtection="1">
      <alignment horizontal="center" vertical="center" wrapText="1"/>
    </xf>
    <xf numFmtId="49" fontId="3" fillId="0" borderId="5" xfId="7" applyNumberFormat="1" applyFont="1" applyBorder="1" applyAlignment="1" applyProtection="1">
      <alignment horizontal="center" vertical="center" wrapText="1"/>
    </xf>
    <xf numFmtId="0" fontId="4" fillId="0" borderId="0" xfId="11" applyFont="1" applyBorder="1" applyAlignment="1" applyProtection="1">
      <alignment vertical="center"/>
      <protection locked="0"/>
    </xf>
    <xf numFmtId="0" fontId="4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="85" zoomScaleNormal="100" zoomScaleSheetLayoutView="85" workbookViewId="0">
      <selection activeCell="F10" sqref="F10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>
      <c r="A2" s="687" t="s">
        <v>964</v>
      </c>
      <c r="B2" s="682"/>
      <c r="Z2" s="698">
        <v>2</v>
      </c>
      <c r="AA2" s="699">
        <f>IF(ISBLANK(_pdeReportingDate),"",_pdeReportingDate)</f>
        <v>42823</v>
      </c>
    </row>
    <row r="3" spans="1:27">
      <c r="A3" s="683" t="s">
        <v>962</v>
      </c>
      <c r="B3" s="684"/>
      <c r="Z3" s="698">
        <v>3</v>
      </c>
      <c r="AA3" s="699" t="str">
        <f>IF(ISBLANK(_authorName),"",_authorName)</f>
        <v>Пенка Трендафилова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42370</v>
      </c>
    </row>
    <row r="10" spans="1:27">
      <c r="A10" s="7" t="s">
        <v>2</v>
      </c>
      <c r="B10" s="578">
        <v>42735</v>
      </c>
    </row>
    <row r="11" spans="1:27">
      <c r="A11" s="7" t="s">
        <v>977</v>
      </c>
      <c r="B11" s="578">
        <v>42823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925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 t="s">
        <v>994</v>
      </c>
    </row>
    <row r="22" spans="1:2">
      <c r="A22" s="10" t="s">
        <v>917</v>
      </c>
      <c r="B22" s="579" t="s">
        <v>995</v>
      </c>
    </row>
    <row r="23" spans="1:2">
      <c r="A23" s="10" t="s">
        <v>7</v>
      </c>
      <c r="B23" s="689" t="s">
        <v>996</v>
      </c>
    </row>
    <row r="24" spans="1:2">
      <c r="A24" s="10" t="s">
        <v>918</v>
      </c>
      <c r="B24" s="690" t="s">
        <v>997</v>
      </c>
    </row>
    <row r="25" spans="1:2">
      <c r="A25" s="7" t="s">
        <v>921</v>
      </c>
      <c r="B25" s="700" t="s">
        <v>998</v>
      </c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1000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1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„ВОДОСНАБДЯВАНЕ И КАНАЛИЗАЦИЯ“ ЕАД - БУРГАС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84348</v>
      </c>
      <c r="D6" s="675">
        <f t="shared" ref="D6:D15" si="0">C6-E6</f>
        <v>0</v>
      </c>
      <c r="E6" s="674">
        <f>'1-Баланс'!G95</f>
        <v>84348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23791</v>
      </c>
      <c r="D7" s="675">
        <f t="shared" si="0"/>
        <v>21563</v>
      </c>
      <c r="E7" s="674">
        <f>'1-Баланс'!G18</f>
        <v>2228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3012</v>
      </c>
      <c r="D8" s="675">
        <f t="shared" si="0"/>
        <v>0</v>
      </c>
      <c r="E8" s="674">
        <f>ABS('2-Отчет за доходите'!C44)-ABS('2-Отчет за доходите'!G44)</f>
        <v>3012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18278</v>
      </c>
      <c r="D9" s="675">
        <f t="shared" si="0"/>
        <v>0</v>
      </c>
      <c r="E9" s="674">
        <f>'3-Отчет за паричния поток'!C45</f>
        <v>18278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15502</v>
      </c>
      <c r="D10" s="675">
        <f t="shared" si="0"/>
        <v>550</v>
      </c>
      <c r="E10" s="674">
        <f>'3-Отчет за паричния поток'!C46</f>
        <v>14952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23791</v>
      </c>
      <c r="D11" s="675">
        <f t="shared" si="0"/>
        <v>0</v>
      </c>
      <c r="E11" s="674">
        <f>'4-Отчет за собствения капитал'!L34</f>
        <v>23791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-3008</v>
      </c>
      <c r="E13" s="674">
        <f>'Справка 5'!C44+'Справка 5'!C114</f>
        <v>3008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3008</v>
      </c>
      <c r="D15" s="675">
        <f t="shared" si="0"/>
        <v>3008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5.5029780392443453E-2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0.12660249674246563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4.9738263123998878E-2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3.5709204723289228E-2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1.066442142968385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3.0078311201906707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2.6880320054477358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1.3195437521280218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1.3195437521280218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1.1434838925333222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0.64890690947028973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0.6723002754820937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2.5453743012063383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0.71794233413951714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5016</v>
      </c>
      <c r="E21" s="697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0.21083603043167584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0.17465909713221736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6.3291178929765888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„Водоснабдяване и канализация“ ЕАД - Бургас</v>
      </c>
      <c r="B3" s="105" t="str">
        <f t="shared" ref="B3:B34" si="1">pdeBulstat</f>
        <v>812115210</v>
      </c>
      <c r="C3" s="581">
        <f t="shared" ref="C3:C34" si="2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37</v>
      </c>
    </row>
    <row r="4" spans="1:14">
      <c r="A4" s="105" t="str">
        <f t="shared" si="0"/>
        <v>„Водоснабдяване и канализация“ ЕАД - Бургас</v>
      </c>
      <c r="B4" s="105" t="str">
        <f t="shared" si="1"/>
        <v>812115210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2588</v>
      </c>
    </row>
    <row r="5" spans="1:14">
      <c r="A5" s="105" t="str">
        <f t="shared" si="0"/>
        <v>„Водоснабдяване и канализация“ ЕАД - Бургас</v>
      </c>
      <c r="B5" s="105" t="str">
        <f t="shared" si="1"/>
        <v>812115210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772</v>
      </c>
    </row>
    <row r="6" spans="1:14">
      <c r="A6" s="105" t="str">
        <f t="shared" si="0"/>
        <v>„Водоснабдяване и канализация“ ЕАД - Бургас</v>
      </c>
      <c r="B6" s="105" t="str">
        <f t="shared" si="1"/>
        <v>812115210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32</v>
      </c>
    </row>
    <row r="7" spans="1:14">
      <c r="A7" s="105" t="str">
        <f t="shared" si="0"/>
        <v>„Водоснабдяване и канализация“ ЕАД - Бургас</v>
      </c>
      <c r="B7" s="105" t="str">
        <f t="shared" si="1"/>
        <v>812115210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1373</v>
      </c>
    </row>
    <row r="8" spans="1:14">
      <c r="A8" s="105" t="str">
        <f t="shared" si="0"/>
        <v>„Водоснабдяване и канализация“ ЕАД - Бургас</v>
      </c>
      <c r="B8" s="105" t="str">
        <f t="shared" si="1"/>
        <v>812115210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37</v>
      </c>
    </row>
    <row r="9" spans="1:14">
      <c r="A9" s="105" t="str">
        <f t="shared" si="0"/>
        <v>„Водоснабдяване и канализация“ ЕАД - Бургас</v>
      </c>
      <c r="B9" s="105" t="str">
        <f t="shared" si="1"/>
        <v>812115210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818</v>
      </c>
    </row>
    <row r="10" spans="1:14">
      <c r="A10" s="105" t="str">
        <f t="shared" si="0"/>
        <v>„Водоснабдяване и канализация“ ЕАД - Бургас</v>
      </c>
      <c r="B10" s="105" t="str">
        <f t="shared" si="1"/>
        <v>812115210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„Водоснабдяване и канализация“ ЕАД - Бургас</v>
      </c>
      <c r="B11" s="105" t="str">
        <f t="shared" si="1"/>
        <v>812115210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5657</v>
      </c>
    </row>
    <row r="12" spans="1:14">
      <c r="A12" s="105" t="str">
        <f t="shared" si="0"/>
        <v>„Водоснабдяване и канализация“ ЕАД - Бургас</v>
      </c>
      <c r="B12" s="105" t="str">
        <f t="shared" si="1"/>
        <v>812115210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„Водоснабдяване и канализация“ ЕАД - Бургас</v>
      </c>
      <c r="B13" s="105" t="str">
        <f t="shared" si="1"/>
        <v>812115210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„Водоснабдяване и канализация“ ЕАД - Бургас</v>
      </c>
      <c r="B14" s="105" t="str">
        <f t="shared" si="1"/>
        <v>812115210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38452</v>
      </c>
    </row>
    <row r="15" spans="1:14">
      <c r="A15" s="105" t="str">
        <f t="shared" si="0"/>
        <v>„Водоснабдяване и канализация“ ЕАД - Бургас</v>
      </c>
      <c r="B15" s="105" t="str">
        <f t="shared" si="1"/>
        <v>812115210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„Водоснабдяване и канализация“ ЕАД - Бургас</v>
      </c>
      <c r="B16" s="105" t="str">
        <f t="shared" si="1"/>
        <v>812115210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„Водоснабдяване и канализация“ ЕАД - Бургас</v>
      </c>
      <c r="B17" s="105" t="str">
        <f t="shared" si="1"/>
        <v>812115210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„Водоснабдяване и канализация“ ЕАД - Бургас</v>
      </c>
      <c r="B18" s="105" t="str">
        <f t="shared" si="1"/>
        <v>812115210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38452</v>
      </c>
    </row>
    <row r="19" spans="1:8">
      <c r="A19" s="105" t="str">
        <f t="shared" si="0"/>
        <v>„Водоснабдяване и канализация“ ЕАД - Бургас</v>
      </c>
      <c r="B19" s="105" t="str">
        <f t="shared" si="1"/>
        <v>812115210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„Водоснабдяване и канализация“ ЕАД - Бургас</v>
      </c>
      <c r="B20" s="105" t="str">
        <f t="shared" si="1"/>
        <v>812115210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„Водоснабдяване и канализация“ ЕАД - Бургас</v>
      </c>
      <c r="B21" s="105" t="str">
        <f t="shared" si="1"/>
        <v>812115210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„Водоснабдяване и канализация“ ЕАД - Бургас</v>
      </c>
      <c r="B22" s="105" t="str">
        <f t="shared" si="1"/>
        <v>812115210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3008</v>
      </c>
    </row>
    <row r="23" spans="1:8">
      <c r="A23" s="105" t="str">
        <f t="shared" si="0"/>
        <v>„Водоснабдяване и канализация“ ЕАД - Бургас</v>
      </c>
      <c r="B23" s="105" t="str">
        <f t="shared" si="1"/>
        <v>812115210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„Водоснабдяване и канализация“ ЕАД - Бургас</v>
      </c>
      <c r="B24" s="105" t="str">
        <f t="shared" si="1"/>
        <v>812115210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„Водоснабдяване и канализация“ ЕАД - Бургас</v>
      </c>
      <c r="B25" s="105" t="str">
        <f t="shared" si="1"/>
        <v>812115210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„Водоснабдяване и канализация“ ЕАД - Бургас</v>
      </c>
      <c r="B26" s="105" t="str">
        <f t="shared" si="1"/>
        <v>812115210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3008</v>
      </c>
    </row>
    <row r="27" spans="1:8">
      <c r="A27" s="105" t="str">
        <f t="shared" si="0"/>
        <v>„Водоснабдяване и канализация“ ЕАД - Бургас</v>
      </c>
      <c r="B27" s="105" t="str">
        <f t="shared" si="1"/>
        <v>812115210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„Водоснабдяване и канализация“ ЕАД - Бургас</v>
      </c>
      <c r="B28" s="105" t="str">
        <f t="shared" si="1"/>
        <v>812115210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„Водоснабдяване и канализация“ ЕАД - Бургас</v>
      </c>
      <c r="B29" s="105" t="str">
        <f t="shared" si="1"/>
        <v>812115210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„Водоснабдяване и канализация“ ЕАД - Бургас</v>
      </c>
      <c r="B30" s="105" t="str">
        <f t="shared" si="1"/>
        <v>812115210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„Водоснабдяване и канализация“ ЕАД - Бургас</v>
      </c>
      <c r="B31" s="105" t="str">
        <f t="shared" si="1"/>
        <v>812115210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„Водоснабдяване и канализация“ ЕАД - Бургас</v>
      </c>
      <c r="B32" s="105" t="str">
        <f t="shared" si="1"/>
        <v>812115210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„Водоснабдяване и канализация“ ЕАД - Бургас</v>
      </c>
      <c r="B33" s="105" t="str">
        <f t="shared" si="1"/>
        <v>812115210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3008</v>
      </c>
    </row>
    <row r="34" spans="1:8">
      <c r="A34" s="105" t="str">
        <f t="shared" si="0"/>
        <v>„Водоснабдяване и канализация“ ЕАД - Бургас</v>
      </c>
      <c r="B34" s="105" t="str">
        <f t="shared" si="1"/>
        <v>812115210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„Водоснабдяване и канализация“ ЕАД - Бургас</v>
      </c>
      <c r="B35" s="105" t="str">
        <f t="shared" ref="B35:B66" si="4">pdeBulstat</f>
        <v>812115210</v>
      </c>
      <c r="C35" s="581">
        <f t="shared" ref="C35:C66" si="5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„Водоснабдяване и канализация“ ЕАД - Бургас</v>
      </c>
      <c r="B36" s="105" t="str">
        <f t="shared" si="4"/>
        <v>812115210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„Водоснабдяване и канализация“ ЕАД - Бургас</v>
      </c>
      <c r="B37" s="105" t="str">
        <f t="shared" si="4"/>
        <v>812115210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„Водоснабдяване и канализация“ ЕАД - Бургас</v>
      </c>
      <c r="B38" s="105" t="str">
        <f t="shared" si="4"/>
        <v>812115210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„Водоснабдяване и канализация“ ЕАД - Бургас</v>
      </c>
      <c r="B39" s="105" t="str">
        <f t="shared" si="4"/>
        <v>812115210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„Водоснабдяване и канализация“ ЕАД - Бургас</v>
      </c>
      <c r="B40" s="105" t="str">
        <f t="shared" si="4"/>
        <v>812115210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1895</v>
      </c>
    </row>
    <row r="41" spans="1:8">
      <c r="A41" s="105" t="str">
        <f t="shared" si="3"/>
        <v>„Водоснабдяване и канализация“ ЕАД - Бургас</v>
      </c>
      <c r="B41" s="105" t="str">
        <f t="shared" si="4"/>
        <v>812115210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49012</v>
      </c>
    </row>
    <row r="42" spans="1:8">
      <c r="A42" s="105" t="str">
        <f t="shared" si="3"/>
        <v>„Водоснабдяване и канализация“ ЕАД - Бургас</v>
      </c>
      <c r="B42" s="105" t="str">
        <f t="shared" si="4"/>
        <v>812115210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3757</v>
      </c>
    </row>
    <row r="43" spans="1:8">
      <c r="A43" s="105" t="str">
        <f t="shared" si="3"/>
        <v>„Водоснабдяване и канализация“ ЕАД - Бургас</v>
      </c>
      <c r="B43" s="105" t="str">
        <f t="shared" si="4"/>
        <v>812115210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„Водоснабдяване и канализация“ ЕАД - Бургас</v>
      </c>
      <c r="B44" s="105" t="str">
        <f t="shared" si="4"/>
        <v>812115210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„Водоснабдяване и канализация“ ЕАД - Бургас</v>
      </c>
      <c r="B45" s="105" t="str">
        <f t="shared" si="4"/>
        <v>812115210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„Водоснабдяване и канализация“ ЕАД - Бургас</v>
      </c>
      <c r="B46" s="105" t="str">
        <f t="shared" si="4"/>
        <v>812115210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„Водоснабдяване и канализация“ ЕАД - Бургас</v>
      </c>
      <c r="B47" s="105" t="str">
        <f t="shared" si="4"/>
        <v>812115210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„Водоснабдяване и канализация“ ЕАД - Бургас</v>
      </c>
      <c r="B48" s="105" t="str">
        <f t="shared" si="4"/>
        <v>812115210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3757</v>
      </c>
    </row>
    <row r="49" spans="1:8">
      <c r="A49" s="105" t="str">
        <f t="shared" si="3"/>
        <v>„Водоснабдяване и канализация“ ЕАД - Бургас</v>
      </c>
      <c r="B49" s="105" t="str">
        <f t="shared" si="4"/>
        <v>812115210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„Водоснабдяване и канализация“ ЕАД - Бургас</v>
      </c>
      <c r="B50" s="105" t="str">
        <f t="shared" si="4"/>
        <v>812115210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14064</v>
      </c>
    </row>
    <row r="51" spans="1:8">
      <c r="A51" s="105" t="str">
        <f t="shared" si="3"/>
        <v>„Водоснабдяване и канализация“ ЕАД - Бургас</v>
      </c>
      <c r="B51" s="105" t="str">
        <f t="shared" si="4"/>
        <v>812115210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„Водоснабдяване и канализация“ ЕАД - Бургас</v>
      </c>
      <c r="B52" s="105" t="str">
        <f t="shared" si="4"/>
        <v>812115210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„Водоснабдяване и канализация“ ЕАД - Бургас</v>
      </c>
      <c r="B53" s="105" t="str">
        <f t="shared" si="4"/>
        <v>812115210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„Водоснабдяване и канализация“ ЕАД - Бургас</v>
      </c>
      <c r="B54" s="105" t="str">
        <f t="shared" si="4"/>
        <v>812115210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„Водоснабдяване и канализация“ ЕАД - Бургас</v>
      </c>
      <c r="B55" s="105" t="str">
        <f t="shared" si="4"/>
        <v>812115210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„Водоснабдяване и канализация“ ЕАД - Бургас</v>
      </c>
      <c r="B56" s="105" t="str">
        <f t="shared" si="4"/>
        <v>812115210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2013</v>
      </c>
    </row>
    <row r="57" spans="1:8">
      <c r="A57" s="105" t="str">
        <f t="shared" si="3"/>
        <v>„Водоснабдяване и канализация“ ЕАД - Бургас</v>
      </c>
      <c r="B57" s="105" t="str">
        <f t="shared" si="4"/>
        <v>812115210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16077</v>
      </c>
    </row>
    <row r="58" spans="1:8">
      <c r="A58" s="105" t="str">
        <f t="shared" si="3"/>
        <v>„Водоснабдяване и канализация“ ЕАД - Бургас</v>
      </c>
      <c r="B58" s="105" t="str">
        <f t="shared" si="4"/>
        <v>812115210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„Водоснабдяване и канализация“ ЕАД - Бургас</v>
      </c>
      <c r="B59" s="105" t="str">
        <f t="shared" si="4"/>
        <v>812115210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„Водоснабдяване и канализация“ ЕАД - Бургас</v>
      </c>
      <c r="B60" s="105" t="str">
        <f t="shared" si="4"/>
        <v>812115210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„Водоснабдяване и канализация“ ЕАД - Бургас</v>
      </c>
      <c r="B61" s="105" t="str">
        <f t="shared" si="4"/>
        <v>812115210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„Водоснабдяване и канализация“ ЕАД - Бургас</v>
      </c>
      <c r="B62" s="105" t="str">
        <f t="shared" si="4"/>
        <v>812115210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„Водоснабдяване и канализация“ ЕАД - Бургас</v>
      </c>
      <c r="B63" s="105" t="str">
        <f t="shared" si="4"/>
        <v>812115210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„Водоснабдяване и канализация“ ЕАД - Бургас</v>
      </c>
      <c r="B64" s="105" t="str">
        <f t="shared" si="4"/>
        <v>812115210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„Водоснабдяване и канализация“ ЕАД - Бургас</v>
      </c>
      <c r="B65" s="105" t="str">
        <f t="shared" si="4"/>
        <v>812115210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14952</v>
      </c>
    </row>
    <row r="66" spans="1:8">
      <c r="A66" s="105" t="str">
        <f t="shared" si="3"/>
        <v>„Водоснабдяване и канализация“ ЕАД - Бургас</v>
      </c>
      <c r="B66" s="105" t="str">
        <f t="shared" si="4"/>
        <v>812115210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550</v>
      </c>
    </row>
    <row r="67" spans="1:8">
      <c r="A67" s="105" t="str">
        <f t="shared" ref="A67:A98" si="6">pdeName</f>
        <v>„Водоснабдяване и канализация“ ЕАД - Бургас</v>
      </c>
      <c r="B67" s="105" t="str">
        <f t="shared" ref="B67:B98" si="7">pdeBulstat</f>
        <v>812115210</v>
      </c>
      <c r="C67" s="581">
        <f t="shared" ref="C67:C98" si="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„Водоснабдяване и канализация“ ЕАД - Бургас</v>
      </c>
      <c r="B68" s="105" t="str">
        <f t="shared" si="7"/>
        <v>812115210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„Водоснабдяване и канализация“ ЕАД - Бургас</v>
      </c>
      <c r="B69" s="105" t="str">
        <f t="shared" si="7"/>
        <v>812115210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15502</v>
      </c>
    </row>
    <row r="70" spans="1:8">
      <c r="A70" s="105" t="str">
        <f t="shared" si="6"/>
        <v>„Водоснабдяване и канализация“ ЕАД - Бургас</v>
      </c>
      <c r="B70" s="105" t="str">
        <f t="shared" si="7"/>
        <v>812115210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„Водоснабдяване и канализация“ ЕАД - Бургас</v>
      </c>
      <c r="B71" s="105" t="str">
        <f t="shared" si="7"/>
        <v>812115210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35336</v>
      </c>
    </row>
    <row r="72" spans="1:8">
      <c r="A72" s="105" t="str">
        <f t="shared" si="6"/>
        <v>„Водоснабдяване и канализация“ ЕАД - Бургас</v>
      </c>
      <c r="B72" s="105" t="str">
        <f t="shared" si="7"/>
        <v>812115210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84348</v>
      </c>
    </row>
    <row r="73" spans="1:8">
      <c r="A73" s="105" t="str">
        <f t="shared" si="6"/>
        <v>„Водоснабдяване и канализация“ ЕАД - Бургас</v>
      </c>
      <c r="B73" s="105" t="str">
        <f t="shared" si="7"/>
        <v>812115210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2228</v>
      </c>
    </row>
    <row r="74" spans="1:8">
      <c r="A74" s="105" t="str">
        <f t="shared" si="6"/>
        <v>„Водоснабдяване и канализация“ ЕАД - Бургас</v>
      </c>
      <c r="B74" s="105" t="str">
        <f t="shared" si="7"/>
        <v>812115210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2228</v>
      </c>
    </row>
    <row r="75" spans="1:8">
      <c r="A75" s="105" t="str">
        <f t="shared" si="6"/>
        <v>„Водоснабдяване и канализация“ ЕАД - Бургас</v>
      </c>
      <c r="B75" s="105" t="str">
        <f t="shared" si="7"/>
        <v>812115210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„Водоснабдяване и канализация“ ЕАД - Бургас</v>
      </c>
      <c r="B76" s="105" t="str">
        <f t="shared" si="7"/>
        <v>812115210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„Водоснабдяване и канализация“ ЕАД - Бургас</v>
      </c>
      <c r="B77" s="105" t="str">
        <f t="shared" si="7"/>
        <v>812115210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„Водоснабдяване и канализация“ ЕАД - Бургас</v>
      </c>
      <c r="B78" s="105" t="str">
        <f t="shared" si="7"/>
        <v>812115210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„Водоснабдяване и канализация“ ЕАД - Бургас</v>
      </c>
      <c r="B79" s="105" t="str">
        <f t="shared" si="7"/>
        <v>812115210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2228</v>
      </c>
    </row>
    <row r="80" spans="1:8">
      <c r="A80" s="105" t="str">
        <f t="shared" si="6"/>
        <v>„Водоснабдяване и канализация“ ЕАД - Бургас</v>
      </c>
      <c r="B80" s="105" t="str">
        <f t="shared" si="7"/>
        <v>812115210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„Водоснабдяване и канализация“ ЕАД - Бургас</v>
      </c>
      <c r="B81" s="105" t="str">
        <f t="shared" si="7"/>
        <v>812115210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„Водоснабдяване и канализация“ ЕАД - Бургас</v>
      </c>
      <c r="B82" s="105" t="str">
        <f t="shared" si="7"/>
        <v>812115210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17454</v>
      </c>
    </row>
    <row r="83" spans="1:8">
      <c r="A83" s="105" t="str">
        <f t="shared" si="6"/>
        <v>„Водоснабдяване и канализация“ ЕАД - Бургас</v>
      </c>
      <c r="B83" s="105" t="str">
        <f t="shared" si="7"/>
        <v>812115210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„Водоснабдяване и канализация“ ЕАД - Бургас</v>
      </c>
      <c r="B84" s="105" t="str">
        <f t="shared" si="7"/>
        <v>812115210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2992</v>
      </c>
    </row>
    <row r="85" spans="1:8">
      <c r="A85" s="105" t="str">
        <f t="shared" si="6"/>
        <v>„Водоснабдяване и канализация“ ЕАД - Бургас</v>
      </c>
      <c r="B85" s="105" t="str">
        <f t="shared" si="7"/>
        <v>812115210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14462</v>
      </c>
    </row>
    <row r="86" spans="1:8">
      <c r="A86" s="105" t="str">
        <f t="shared" si="6"/>
        <v>„Водоснабдяване и канализация“ ЕАД - Бургас</v>
      </c>
      <c r="B86" s="105" t="str">
        <f t="shared" si="7"/>
        <v>812115210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17454</v>
      </c>
    </row>
    <row r="87" spans="1:8">
      <c r="A87" s="105" t="str">
        <f t="shared" si="6"/>
        <v>„Водоснабдяване и канализация“ ЕАД - Бургас</v>
      </c>
      <c r="B87" s="105" t="str">
        <f t="shared" si="7"/>
        <v>812115210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1097</v>
      </c>
    </row>
    <row r="88" spans="1:8">
      <c r="A88" s="105" t="str">
        <f t="shared" si="6"/>
        <v>„Водоснабдяване и канализация“ ЕАД - Бургас</v>
      </c>
      <c r="B88" s="105" t="str">
        <f t="shared" si="7"/>
        <v>812115210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1097</v>
      </c>
    </row>
    <row r="89" spans="1:8">
      <c r="A89" s="105" t="str">
        <f t="shared" si="6"/>
        <v>„Водоснабдяване и канализация“ ЕАД - Бургас</v>
      </c>
      <c r="B89" s="105" t="str">
        <f t="shared" si="7"/>
        <v>812115210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„Водоснабдяване и канализация“ ЕАД - Бургас</v>
      </c>
      <c r="B90" s="105" t="str">
        <f t="shared" si="7"/>
        <v>812115210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„Водоснабдяване и канализация“ ЕАД - Бургас</v>
      </c>
      <c r="B91" s="105" t="str">
        <f t="shared" si="7"/>
        <v>812115210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3012</v>
      </c>
    </row>
    <row r="92" spans="1:8">
      <c r="A92" s="105" t="str">
        <f t="shared" si="6"/>
        <v>„Водоснабдяване и канализация“ ЕАД - Бургас</v>
      </c>
      <c r="B92" s="105" t="str">
        <f t="shared" si="7"/>
        <v>812115210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„Водоснабдяване и канализация“ ЕАД - Бургас</v>
      </c>
      <c r="B93" s="105" t="str">
        <f t="shared" si="7"/>
        <v>812115210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4109</v>
      </c>
    </row>
    <row r="94" spans="1:8">
      <c r="A94" s="105" t="str">
        <f t="shared" si="6"/>
        <v>„Водоснабдяване и канализация“ ЕАД - Бургас</v>
      </c>
      <c r="B94" s="105" t="str">
        <f t="shared" si="7"/>
        <v>812115210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23791</v>
      </c>
    </row>
    <row r="95" spans="1:8">
      <c r="A95" s="105" t="str">
        <f t="shared" si="6"/>
        <v>„Водоснабдяване и канализация“ ЕАД - Бургас</v>
      </c>
      <c r="B95" s="105" t="str">
        <f t="shared" si="7"/>
        <v>812115210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„Водоснабдяване и канализация“ ЕАД - Бургас</v>
      </c>
      <c r="B96" s="105" t="str">
        <f t="shared" si="7"/>
        <v>812115210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„Водоснабдяване и канализация“ ЕАД - Бургас</v>
      </c>
      <c r="B97" s="105" t="str">
        <f t="shared" si="7"/>
        <v>812115210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3594</v>
      </c>
    </row>
    <row r="98" spans="1:8">
      <c r="A98" s="105" t="str">
        <f t="shared" si="6"/>
        <v>„Водоснабдяване и канализация“ ЕАД - Бургас</v>
      </c>
      <c r="B98" s="105" t="str">
        <f t="shared" si="7"/>
        <v>812115210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„Водоснабдяване и канализация“ ЕАД - Бургас</v>
      </c>
      <c r="B99" s="105" t="str">
        <f t="shared" ref="B99:B125" si="10">pdeBulstat</f>
        <v>812115210</v>
      </c>
      <c r="C99" s="581">
        <f t="shared" ref="C99:C125" si="11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„Водоснабдяване и канализация“ ЕАД - Бургас</v>
      </c>
      <c r="B100" s="105" t="str">
        <f t="shared" si="10"/>
        <v>812115210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„Водоснабдяване и канализация“ ЕАД - Бургас</v>
      </c>
      <c r="B101" s="105" t="str">
        <f t="shared" si="10"/>
        <v>812115210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„Водоснабдяване и канализация“ ЕАД - Бургас</v>
      </c>
      <c r="B102" s="105" t="str">
        <f t="shared" si="10"/>
        <v>812115210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3594</v>
      </c>
    </row>
    <row r="103" spans="1:8">
      <c r="A103" s="105" t="str">
        <f t="shared" si="9"/>
        <v>„Водоснабдяване и канализация“ ЕАД - Бургас</v>
      </c>
      <c r="B103" s="105" t="str">
        <f t="shared" si="10"/>
        <v>812115210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45215</v>
      </c>
    </row>
    <row r="104" spans="1:8">
      <c r="A104" s="105" t="str">
        <f t="shared" si="9"/>
        <v>„Водоснабдяване и канализация“ ЕАД - Бургас</v>
      </c>
      <c r="B104" s="105" t="str">
        <f t="shared" si="10"/>
        <v>812115210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„Водоснабдяване и канализация“ ЕАД - Бургас</v>
      </c>
      <c r="B105" s="105" t="str">
        <f t="shared" si="10"/>
        <v>812115210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„Водоснабдяване и канализация“ ЕАД - Бургас</v>
      </c>
      <c r="B106" s="105" t="str">
        <f t="shared" si="10"/>
        <v>812115210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„Водоснабдяване и канализация“ ЕАД - Бургас</v>
      </c>
      <c r="B107" s="105" t="str">
        <f t="shared" si="10"/>
        <v>812115210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48809</v>
      </c>
    </row>
    <row r="108" spans="1:8">
      <c r="A108" s="105" t="str">
        <f t="shared" si="9"/>
        <v>„Водоснабдяване и канализация“ ЕАД - Бургас</v>
      </c>
      <c r="B108" s="105" t="str">
        <f t="shared" si="10"/>
        <v>812115210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1797</v>
      </c>
    </row>
    <row r="109" spans="1:8">
      <c r="A109" s="105" t="str">
        <f t="shared" si="9"/>
        <v>„Водоснабдяване и канализация“ ЕАД - Бургас</v>
      </c>
      <c r="B109" s="105" t="str">
        <f t="shared" si="10"/>
        <v>812115210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„Водоснабдяване и канализация“ ЕАД - Бургас</v>
      </c>
      <c r="B110" s="105" t="str">
        <f t="shared" si="10"/>
        <v>812115210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7932</v>
      </c>
    </row>
    <row r="111" spans="1:8">
      <c r="A111" s="105" t="str">
        <f t="shared" si="9"/>
        <v>„Водоснабдяване и канализация“ ЕАД - Бургас</v>
      </c>
      <c r="B111" s="105" t="str">
        <f t="shared" si="10"/>
        <v>812115210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„Водоснабдяване и канализация“ ЕАД - Бургас</v>
      </c>
      <c r="B112" s="105" t="str">
        <f t="shared" si="10"/>
        <v>812115210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„Водоснабдяване и канализация“ ЕАД - Бургас</v>
      </c>
      <c r="B113" s="105" t="str">
        <f t="shared" si="10"/>
        <v>812115210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5191</v>
      </c>
    </row>
    <row r="114" spans="1:8">
      <c r="A114" s="105" t="str">
        <f t="shared" si="9"/>
        <v>„Водоснабдяване и канализация“ ЕАД - Бургас</v>
      </c>
      <c r="B114" s="105" t="str">
        <f t="shared" si="10"/>
        <v>812115210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„Водоснабдяване и канализация“ ЕАД - Бургас</v>
      </c>
      <c r="B115" s="105" t="str">
        <f t="shared" si="10"/>
        <v>812115210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1615</v>
      </c>
    </row>
    <row r="116" spans="1:8">
      <c r="A116" s="105" t="str">
        <f t="shared" si="9"/>
        <v>„Водоснабдяване и канализация“ ЕАД - Бургас</v>
      </c>
      <c r="B116" s="105" t="str">
        <f t="shared" si="10"/>
        <v>812115210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624</v>
      </c>
    </row>
    <row r="117" spans="1:8">
      <c r="A117" s="105" t="str">
        <f t="shared" si="9"/>
        <v>„Водоснабдяване и канализация“ ЕАД - Бургас</v>
      </c>
      <c r="B117" s="105" t="str">
        <f t="shared" si="10"/>
        <v>812115210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502</v>
      </c>
    </row>
    <row r="118" spans="1:8">
      <c r="A118" s="105" t="str">
        <f t="shared" si="9"/>
        <v>„Водоснабдяване и канализация“ ЕАД - Бургас</v>
      </c>
      <c r="B118" s="105" t="str">
        <f t="shared" si="10"/>
        <v>812115210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2019</v>
      </c>
    </row>
    <row r="119" spans="1:8">
      <c r="A119" s="105" t="str">
        <f t="shared" si="9"/>
        <v>„Водоснабдяване и канализация“ ЕАД - Бургас</v>
      </c>
      <c r="B119" s="105" t="str">
        <f t="shared" si="10"/>
        <v>812115210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„Водоснабдяване и канализация“ ЕАД - Бургас</v>
      </c>
      <c r="B120" s="105" t="str">
        <f t="shared" si="10"/>
        <v>812115210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11748</v>
      </c>
    </row>
    <row r="121" spans="1:8">
      <c r="A121" s="105" t="str">
        <f t="shared" si="9"/>
        <v>„Водоснабдяване и канализация“ ЕАД - Бургас</v>
      </c>
      <c r="B121" s="105" t="str">
        <f t="shared" si="10"/>
        <v>812115210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„Водоснабдяване и канализация“ ЕАД - Бургас</v>
      </c>
      <c r="B122" s="105" t="str">
        <f t="shared" si="10"/>
        <v>812115210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„Водоснабдяване и канализация“ ЕАД - Бургас</v>
      </c>
      <c r="B123" s="105" t="str">
        <f t="shared" si="10"/>
        <v>812115210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„Водоснабдяване и канализация“ ЕАД - Бургас</v>
      </c>
      <c r="B124" s="105" t="str">
        <f t="shared" si="10"/>
        <v>812115210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11748</v>
      </c>
    </row>
    <row r="125" spans="1:8">
      <c r="A125" s="105" t="str">
        <f t="shared" si="9"/>
        <v>„Водоснабдяване и канализация“ ЕАД - Бургас</v>
      </c>
      <c r="B125" s="105" t="str">
        <f t="shared" si="10"/>
        <v>812115210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84348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„Водоснабдяване и канализация“ ЕАД - Бургас</v>
      </c>
      <c r="B127" s="105" t="str">
        <f t="shared" ref="B127:B158" si="13">pdeBulstat</f>
        <v>812115210</v>
      </c>
      <c r="C127" s="581">
        <f t="shared" ref="C127:C158" si="14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11744</v>
      </c>
    </row>
    <row r="128" spans="1:8">
      <c r="A128" s="105" t="str">
        <f t="shared" si="12"/>
        <v>„Водоснабдяване и канализация“ ЕАД - Бургас</v>
      </c>
      <c r="B128" s="105" t="str">
        <f t="shared" si="13"/>
        <v>812115210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12551</v>
      </c>
    </row>
    <row r="129" spans="1:8">
      <c r="A129" s="105" t="str">
        <f t="shared" si="12"/>
        <v>„Водоснабдяване и канализация“ ЕАД - Бургас</v>
      </c>
      <c r="B129" s="105" t="str">
        <f t="shared" si="13"/>
        <v>812115210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4552</v>
      </c>
    </row>
    <row r="130" spans="1:8">
      <c r="A130" s="105" t="str">
        <f t="shared" si="12"/>
        <v>„Водоснабдяване и канализация“ ЕАД - Бургас</v>
      </c>
      <c r="B130" s="105" t="str">
        <f t="shared" si="13"/>
        <v>812115210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12931</v>
      </c>
    </row>
    <row r="131" spans="1:8">
      <c r="A131" s="105" t="str">
        <f t="shared" si="12"/>
        <v>„Водоснабдяване и канализация“ ЕАД - Бургас</v>
      </c>
      <c r="B131" s="105" t="str">
        <f t="shared" si="13"/>
        <v>812115210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4041</v>
      </c>
    </row>
    <row r="132" spans="1:8">
      <c r="A132" s="105" t="str">
        <f t="shared" si="12"/>
        <v>„Водоснабдяване и канализация“ ЕАД - Бургас</v>
      </c>
      <c r="B132" s="105" t="str">
        <f t="shared" si="13"/>
        <v>812115210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535</v>
      </c>
    </row>
    <row r="133" spans="1:8">
      <c r="A133" s="105" t="str">
        <f t="shared" si="12"/>
        <v>„Водоснабдяване и канализация“ ЕАД - Бургас</v>
      </c>
      <c r="B133" s="105" t="str">
        <f t="shared" si="13"/>
        <v>812115210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„Водоснабдяване и канализация“ ЕАД - Бургас</v>
      </c>
      <c r="B134" s="105" t="str">
        <f t="shared" si="13"/>
        <v>812115210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3411</v>
      </c>
    </row>
    <row r="135" spans="1:8">
      <c r="A135" s="105" t="str">
        <f t="shared" si="12"/>
        <v>„Водоснабдяване и канализация“ ЕАД - Бургас</v>
      </c>
      <c r="B135" s="105" t="str">
        <f t="shared" si="13"/>
        <v>812115210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„Водоснабдяване и канализация“ ЕАД - Бургас</v>
      </c>
      <c r="B136" s="105" t="str">
        <f t="shared" si="13"/>
        <v>812115210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3140</v>
      </c>
    </row>
    <row r="137" spans="1:8">
      <c r="A137" s="105" t="str">
        <f t="shared" si="12"/>
        <v>„Водоснабдяване и канализация“ ЕАД - Бургас</v>
      </c>
      <c r="B137" s="105" t="str">
        <f t="shared" si="13"/>
        <v>812115210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49765</v>
      </c>
    </row>
    <row r="138" spans="1:8">
      <c r="A138" s="105" t="str">
        <f t="shared" si="12"/>
        <v>„Водоснабдяване и канализация“ ЕАД - Бургас</v>
      </c>
      <c r="B138" s="105" t="str">
        <f t="shared" si="13"/>
        <v>812115210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1603</v>
      </c>
    </row>
    <row r="139" spans="1:8">
      <c r="A139" s="105" t="str">
        <f t="shared" si="12"/>
        <v>„Водоснабдяване и канализация“ ЕАД - Бургас</v>
      </c>
      <c r="B139" s="105" t="str">
        <f t="shared" si="13"/>
        <v>812115210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„Водоснабдяване и канализация“ ЕАД - Бургас</v>
      </c>
      <c r="B140" s="105" t="str">
        <f t="shared" si="13"/>
        <v>812115210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„Водоснабдяване и канализация“ ЕАД - Бургас</v>
      </c>
      <c r="B141" s="105" t="str">
        <f t="shared" si="13"/>
        <v>812115210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„Водоснабдяване и канализация“ ЕАД - Бургас</v>
      </c>
      <c r="B142" s="105" t="str">
        <f t="shared" si="13"/>
        <v>812115210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1603</v>
      </c>
    </row>
    <row r="143" spans="1:8">
      <c r="A143" s="105" t="str">
        <f t="shared" si="12"/>
        <v>„Водоснабдяване и канализация“ ЕАД - Бургас</v>
      </c>
      <c r="B143" s="105" t="str">
        <f t="shared" si="13"/>
        <v>812115210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51368</v>
      </c>
    </row>
    <row r="144" spans="1:8">
      <c r="A144" s="105" t="str">
        <f t="shared" si="12"/>
        <v>„Водоснабдяване и канализация“ ЕАД - Бургас</v>
      </c>
      <c r="B144" s="105" t="str">
        <f t="shared" si="13"/>
        <v>812115210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3413</v>
      </c>
    </row>
    <row r="145" spans="1:8">
      <c r="A145" s="105" t="str">
        <f t="shared" si="12"/>
        <v>„Водоснабдяване и канализация“ ЕАД - Бургас</v>
      </c>
      <c r="B145" s="105" t="str">
        <f t="shared" si="13"/>
        <v>812115210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„Водоснабдяване и канализация“ ЕАД - Бургас</v>
      </c>
      <c r="B146" s="105" t="str">
        <f t="shared" si="13"/>
        <v>812115210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„Водоснабдяване и канализация“ ЕАД - Бургас</v>
      </c>
      <c r="B147" s="105" t="str">
        <f t="shared" si="13"/>
        <v>812115210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51368</v>
      </c>
    </row>
    <row r="148" spans="1:8">
      <c r="A148" s="105" t="str">
        <f t="shared" si="12"/>
        <v>„Водоснабдяване и канализация“ ЕАД - Бургас</v>
      </c>
      <c r="B148" s="105" t="str">
        <f t="shared" si="13"/>
        <v>812115210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3413</v>
      </c>
    </row>
    <row r="149" spans="1:8">
      <c r="A149" s="105" t="str">
        <f t="shared" si="12"/>
        <v>„Водоснабдяване и канализация“ ЕАД - Бургас</v>
      </c>
      <c r="B149" s="105" t="str">
        <f t="shared" si="13"/>
        <v>812115210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401</v>
      </c>
    </row>
    <row r="150" spans="1:8">
      <c r="A150" s="105" t="str">
        <f t="shared" si="12"/>
        <v>„Водоснабдяване и канализация“ ЕАД - Бургас</v>
      </c>
      <c r="B150" s="105" t="str">
        <f t="shared" si="13"/>
        <v>812115210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710</v>
      </c>
    </row>
    <row r="151" spans="1:8">
      <c r="A151" s="105" t="str">
        <f t="shared" si="12"/>
        <v>„Водоснабдяване и канализация“ ЕАД - Бургас</v>
      </c>
      <c r="B151" s="105" t="str">
        <f t="shared" si="13"/>
        <v>812115210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-309</v>
      </c>
    </row>
    <row r="152" spans="1:8">
      <c r="A152" s="105" t="str">
        <f t="shared" si="12"/>
        <v>„Водоснабдяване и канализация“ ЕАД - Бургас</v>
      </c>
      <c r="B152" s="105" t="str">
        <f t="shared" si="13"/>
        <v>812115210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„Водоснабдяване и канализация“ ЕАД - Бургас</v>
      </c>
      <c r="B153" s="105" t="str">
        <f t="shared" si="13"/>
        <v>812115210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3012</v>
      </c>
    </row>
    <row r="154" spans="1:8">
      <c r="A154" s="105" t="str">
        <f t="shared" si="12"/>
        <v>„Водоснабдяване и канализация“ ЕАД - Бургас</v>
      </c>
      <c r="B154" s="105" t="str">
        <f t="shared" si="13"/>
        <v>812115210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„Водоснабдяване и канализация“ ЕАД - Бургас</v>
      </c>
      <c r="B155" s="105" t="str">
        <f t="shared" si="13"/>
        <v>812115210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3012</v>
      </c>
    </row>
    <row r="156" spans="1:8">
      <c r="A156" s="105" t="str">
        <f t="shared" si="12"/>
        <v>„Водоснабдяване и канализация“ ЕАД - Бургас</v>
      </c>
      <c r="B156" s="105" t="str">
        <f t="shared" si="13"/>
        <v>812115210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54781</v>
      </c>
    </row>
    <row r="157" spans="1:8">
      <c r="A157" s="105" t="str">
        <f t="shared" si="12"/>
        <v>„Водоснабдяване и канализация“ ЕАД - Бургас</v>
      </c>
      <c r="B157" s="105" t="str">
        <f t="shared" si="13"/>
        <v>812115210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48696</v>
      </c>
    </row>
    <row r="158" spans="1:8">
      <c r="A158" s="105" t="str">
        <f t="shared" si="12"/>
        <v>„Водоснабдяване и канализация“ ЕАД - Бургас</v>
      </c>
      <c r="B158" s="105" t="str">
        <f t="shared" si="13"/>
        <v>812115210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„Водоснабдяване и канализация“ ЕАД - Бургас</v>
      </c>
      <c r="B159" s="105" t="str">
        <f t="shared" ref="B159:B179" si="16">pdeBulstat</f>
        <v>812115210</v>
      </c>
      <c r="C159" s="581">
        <f t="shared" ref="C159:C179" si="17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792</v>
      </c>
    </row>
    <row r="160" spans="1:8">
      <c r="A160" s="105" t="str">
        <f t="shared" si="15"/>
        <v>„Водоснабдяване и канализация“ ЕАД - Бургас</v>
      </c>
      <c r="B160" s="105" t="str">
        <f t="shared" si="16"/>
        <v>812115210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5246</v>
      </c>
    </row>
    <row r="161" spans="1:8">
      <c r="A161" s="105" t="str">
        <f t="shared" si="15"/>
        <v>„Водоснабдяване и канализация“ ЕАД - Бургас</v>
      </c>
      <c r="B161" s="105" t="str">
        <f t="shared" si="16"/>
        <v>812115210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54734</v>
      </c>
    </row>
    <row r="162" spans="1:8">
      <c r="A162" s="105" t="str">
        <f t="shared" si="15"/>
        <v>„Водоснабдяване и канализация“ ЕАД - Бургас</v>
      </c>
      <c r="B162" s="105" t="str">
        <f t="shared" si="16"/>
        <v>812115210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„Водоснабдяване и канализация“ ЕАД - Бургас</v>
      </c>
      <c r="B163" s="105" t="str">
        <f t="shared" si="16"/>
        <v>812115210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„Водоснабдяване и канализация“ ЕАД - Бургас</v>
      </c>
      <c r="B164" s="105" t="str">
        <f t="shared" si="16"/>
        <v>812115210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</v>
      </c>
    </row>
    <row r="165" spans="1:8">
      <c r="A165" s="105" t="str">
        <f t="shared" si="15"/>
        <v>„Водоснабдяване и канализация“ ЕАД - Бургас</v>
      </c>
      <c r="B165" s="105" t="str">
        <f t="shared" si="16"/>
        <v>812115210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„Водоснабдяване и канализация“ ЕАД - Бургас</v>
      </c>
      <c r="B166" s="105" t="str">
        <f t="shared" si="16"/>
        <v>812115210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„Водоснабдяване и канализация“ ЕАД - Бургас</v>
      </c>
      <c r="B167" s="105" t="str">
        <f t="shared" si="16"/>
        <v>812115210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„Водоснабдяване и канализация“ ЕАД - Бургас</v>
      </c>
      <c r="B168" s="105" t="str">
        <f t="shared" si="16"/>
        <v>812115210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„Водоснабдяване и канализация“ ЕАД - Бургас</v>
      </c>
      <c r="B169" s="105" t="str">
        <f t="shared" si="16"/>
        <v>812115210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</v>
      </c>
    </row>
    <row r="170" spans="1:8">
      <c r="A170" s="105" t="str">
        <f t="shared" si="15"/>
        <v>„Водоснабдяване и канализация“ ЕАД - Бургас</v>
      </c>
      <c r="B170" s="105" t="str">
        <f t="shared" si="16"/>
        <v>812115210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54781</v>
      </c>
    </row>
    <row r="171" spans="1:8">
      <c r="A171" s="105" t="str">
        <f t="shared" si="15"/>
        <v>„Водоснабдяване и канализация“ ЕАД - Бургас</v>
      </c>
      <c r="B171" s="105" t="str">
        <f t="shared" si="16"/>
        <v>812115210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„Водоснабдяване и канализация“ ЕАД - Бургас</v>
      </c>
      <c r="B172" s="105" t="str">
        <f t="shared" si="16"/>
        <v>812115210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„Водоснабдяване и канализация“ ЕАД - Бургас</v>
      </c>
      <c r="B173" s="105" t="str">
        <f t="shared" si="16"/>
        <v>812115210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„Водоснабдяване и канализация“ ЕАД - Бургас</v>
      </c>
      <c r="B174" s="105" t="str">
        <f t="shared" si="16"/>
        <v>812115210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54781</v>
      </c>
    </row>
    <row r="175" spans="1:8">
      <c r="A175" s="105" t="str">
        <f t="shared" si="15"/>
        <v>„Водоснабдяване и канализация“ ЕАД - Бургас</v>
      </c>
      <c r="B175" s="105" t="str">
        <f t="shared" si="16"/>
        <v>812115210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„Водоснабдяване и канализация“ ЕАД - Бургас</v>
      </c>
      <c r="B176" s="105" t="str">
        <f t="shared" si="16"/>
        <v>812115210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„Водоснабдяване и канализация“ ЕАД - Бургас</v>
      </c>
      <c r="B177" s="105" t="str">
        <f t="shared" si="16"/>
        <v>812115210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„Водоснабдяване и канализация“ ЕАД - Бургас</v>
      </c>
      <c r="B178" s="105" t="str">
        <f t="shared" si="16"/>
        <v>812115210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„Водоснабдяване и канализация“ ЕАД - Бургас</v>
      </c>
      <c r="B179" s="105" t="str">
        <f t="shared" si="16"/>
        <v>812115210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54781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„Водоснабдяване и канализация“ ЕАД - Бургас</v>
      </c>
      <c r="B181" s="105" t="str">
        <f t="shared" ref="B181:B216" si="19">pdeBulstat</f>
        <v>812115210</v>
      </c>
      <c r="C181" s="581">
        <f t="shared" ref="C181:C216" si="20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58860</v>
      </c>
    </row>
    <row r="182" spans="1:8">
      <c r="A182" s="105" t="str">
        <f t="shared" si="18"/>
        <v>„Водоснабдяване и канализация“ ЕАД - Бургас</v>
      </c>
      <c r="B182" s="105" t="str">
        <f t="shared" si="19"/>
        <v>812115210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-26748</v>
      </c>
    </row>
    <row r="183" spans="1:8">
      <c r="A183" s="105" t="str">
        <f t="shared" si="18"/>
        <v>„Водоснабдяване и канализация“ ЕАД - Бургас</v>
      </c>
      <c r="B183" s="105" t="str">
        <f t="shared" si="19"/>
        <v>812115210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„Водоснабдяване и канализация“ ЕАД - Бургас</v>
      </c>
      <c r="B184" s="105" t="str">
        <f t="shared" si="19"/>
        <v>812115210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-16829</v>
      </c>
    </row>
    <row r="185" spans="1:8">
      <c r="A185" s="105" t="str">
        <f t="shared" si="18"/>
        <v>„Водоснабдяване и канализация“ ЕАД - Бургас</v>
      </c>
      <c r="B185" s="105" t="str">
        <f t="shared" si="19"/>
        <v>812115210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-401</v>
      </c>
    </row>
    <row r="186" spans="1:8">
      <c r="A186" s="105" t="str">
        <f t="shared" si="18"/>
        <v>„Водоснабдяване и канализация“ ЕАД - Бургас</v>
      </c>
      <c r="B186" s="105" t="str">
        <f t="shared" si="19"/>
        <v>812115210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„Водоснабдяване и канализация“ ЕАД - Бургас</v>
      </c>
      <c r="B187" s="105" t="str">
        <f t="shared" si="19"/>
        <v>812115210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„Водоснабдяване и канализация“ ЕАД - Бургас</v>
      </c>
      <c r="B188" s="105" t="str">
        <f t="shared" si="19"/>
        <v>812115210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„Водоснабдяване и канализация“ ЕАД - Бургас</v>
      </c>
      <c r="B189" s="105" t="str">
        <f t="shared" si="19"/>
        <v>812115210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„Водоснабдяване и канализация“ ЕАД - Бургас</v>
      </c>
      <c r="B190" s="105" t="str">
        <f t="shared" si="19"/>
        <v>812115210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-5846</v>
      </c>
    </row>
    <row r="191" spans="1:8">
      <c r="A191" s="105" t="str">
        <f t="shared" si="18"/>
        <v>„Водоснабдяване и канализация“ ЕАД - Бургас</v>
      </c>
      <c r="B191" s="105" t="str">
        <f t="shared" si="19"/>
        <v>812115210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9036</v>
      </c>
    </row>
    <row r="192" spans="1:8">
      <c r="A192" s="105" t="str">
        <f t="shared" si="18"/>
        <v>„Водоснабдяване и канализация“ ЕАД - Бургас</v>
      </c>
      <c r="B192" s="105" t="str">
        <f t="shared" si="19"/>
        <v>812115210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-2819</v>
      </c>
    </row>
    <row r="193" spans="1:8">
      <c r="A193" s="105" t="str">
        <f t="shared" si="18"/>
        <v>„Водоснабдяване и канализация“ ЕАД - Бургас</v>
      </c>
      <c r="B193" s="105" t="str">
        <f t="shared" si="19"/>
        <v>812115210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„Водоснабдяване и канализация“ ЕАД - Бургас</v>
      </c>
      <c r="B194" s="105" t="str">
        <f t="shared" si="19"/>
        <v>812115210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„Водоснабдяване и канализация“ ЕАД - Бургас</v>
      </c>
      <c r="B195" s="105" t="str">
        <f t="shared" si="19"/>
        <v>812115210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„Водоснабдяване и канализация“ ЕАД - Бургас</v>
      </c>
      <c r="B196" s="105" t="str">
        <f t="shared" si="19"/>
        <v>812115210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„Водоснабдяване и канализация“ ЕАД - Бургас</v>
      </c>
      <c r="B197" s="105" t="str">
        <f t="shared" si="19"/>
        <v>812115210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„Водоснабдяване и канализация“ ЕАД - Бургас</v>
      </c>
      <c r="B198" s="105" t="str">
        <f t="shared" si="19"/>
        <v>812115210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„Водоснабдяване и канализация“ ЕАД - Бургас</v>
      </c>
      <c r="B199" s="105" t="str">
        <f t="shared" si="19"/>
        <v>812115210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„Водоснабдяване и канализация“ ЕАД - Бургас</v>
      </c>
      <c r="B200" s="105" t="str">
        <f t="shared" si="19"/>
        <v>812115210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„Водоснабдяване и канализация“ ЕАД - Бургас</v>
      </c>
      <c r="B201" s="105" t="str">
        <f t="shared" si="19"/>
        <v>812115210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-550</v>
      </c>
    </row>
    <row r="202" spans="1:8">
      <c r="A202" s="105" t="str">
        <f t="shared" si="18"/>
        <v>„Водоснабдяване и канализация“ ЕАД - Бургас</v>
      </c>
      <c r="B202" s="105" t="str">
        <f t="shared" si="19"/>
        <v>812115210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-3369</v>
      </c>
    </row>
    <row r="203" spans="1:8">
      <c r="A203" s="105" t="str">
        <f t="shared" si="18"/>
        <v>„Водоснабдяване и канализация“ ЕАД - Бургас</v>
      </c>
      <c r="B203" s="105" t="str">
        <f t="shared" si="19"/>
        <v>812115210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„Водоснабдяване и канализация“ ЕАД - Бургас</v>
      </c>
      <c r="B204" s="105" t="str">
        <f t="shared" si="19"/>
        <v>812115210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„Водоснабдяване и канализация“ ЕАД - Бургас</v>
      </c>
      <c r="B205" s="105" t="str">
        <f t="shared" si="19"/>
        <v>812115210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„Водоснабдяване и канализация“ ЕАД - Бургас</v>
      </c>
      <c r="B206" s="105" t="str">
        <f t="shared" si="19"/>
        <v>812115210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-8988</v>
      </c>
    </row>
    <row r="207" spans="1:8">
      <c r="A207" s="105" t="str">
        <f t="shared" si="18"/>
        <v>„Водоснабдяване и канализация“ ЕАД - Бургас</v>
      </c>
      <c r="B207" s="105" t="str">
        <f t="shared" si="19"/>
        <v>812115210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„Водоснабдяване и канализация“ ЕАД - Бургас</v>
      </c>
      <c r="B208" s="105" t="str">
        <f t="shared" si="19"/>
        <v>812115210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>
      <c r="A209" s="105" t="str">
        <f t="shared" si="18"/>
        <v>„Водоснабдяване и канализация“ ЕАД - Бургас</v>
      </c>
      <c r="B209" s="105" t="str">
        <f t="shared" si="19"/>
        <v>812115210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„Водоснабдяване и канализация“ ЕАД - Бургас</v>
      </c>
      <c r="B210" s="105" t="str">
        <f t="shared" si="19"/>
        <v>812115210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„Водоснабдяване и канализация“ ЕАД - Бургас</v>
      </c>
      <c r="B211" s="105" t="str">
        <f t="shared" si="19"/>
        <v>812115210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-8993</v>
      </c>
    </row>
    <row r="212" spans="1:8">
      <c r="A212" s="105" t="str">
        <f t="shared" si="18"/>
        <v>„Водоснабдяване и канализация“ ЕАД - Бургас</v>
      </c>
      <c r="B212" s="105" t="str">
        <f t="shared" si="19"/>
        <v>812115210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-3326</v>
      </c>
    </row>
    <row r="213" spans="1:8">
      <c r="A213" s="105" t="str">
        <f t="shared" si="18"/>
        <v>„Водоснабдяване и канализация“ ЕАД - Бургас</v>
      </c>
      <c r="B213" s="105" t="str">
        <f t="shared" si="19"/>
        <v>812115210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18278</v>
      </c>
    </row>
    <row r="214" spans="1:8">
      <c r="A214" s="105" t="str">
        <f t="shared" si="18"/>
        <v>„Водоснабдяване и канализация“ ЕАД - Бургас</v>
      </c>
      <c r="B214" s="105" t="str">
        <f t="shared" si="19"/>
        <v>812115210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14952</v>
      </c>
    </row>
    <row r="215" spans="1:8">
      <c r="A215" s="105" t="str">
        <f t="shared" si="18"/>
        <v>„Водоснабдяване и канализация“ ЕАД - Бургас</v>
      </c>
      <c r="B215" s="105" t="str">
        <f t="shared" si="19"/>
        <v>812115210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14952</v>
      </c>
    </row>
    <row r="216" spans="1:8">
      <c r="A216" s="105" t="str">
        <f t="shared" si="18"/>
        <v>„Водоснабдяване и канализация“ ЕАД - Бургас</v>
      </c>
      <c r="B216" s="105" t="str">
        <f t="shared" si="19"/>
        <v>812115210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„Водоснабдяване и канализация“ ЕАД - Бургас</v>
      </c>
      <c r="B218" s="105" t="str">
        <f t="shared" ref="B218:B281" si="22">pdeBulstat</f>
        <v>812115210</v>
      </c>
      <c r="C218" s="581">
        <f t="shared" ref="C218:C281" si="23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2228</v>
      </c>
    </row>
    <row r="219" spans="1:8">
      <c r="A219" s="105" t="str">
        <f t="shared" si="21"/>
        <v>„Водоснабдяване и канализация“ ЕАД - Бургас</v>
      </c>
      <c r="B219" s="105" t="str">
        <f t="shared" si="22"/>
        <v>812115210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„Водоснабдяване и канализация“ ЕАД - Бургас</v>
      </c>
      <c r="B220" s="105" t="str">
        <f t="shared" si="22"/>
        <v>812115210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„Водоснабдяване и канализация“ ЕАД - Бургас</v>
      </c>
      <c r="B221" s="105" t="str">
        <f t="shared" si="22"/>
        <v>812115210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„Водоснабдяване и канализация“ ЕАД - Бургас</v>
      </c>
      <c r="B222" s="105" t="str">
        <f t="shared" si="22"/>
        <v>812115210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2228</v>
      </c>
    </row>
    <row r="223" spans="1:8">
      <c r="A223" s="105" t="str">
        <f t="shared" si="21"/>
        <v>„Водоснабдяване и канализация“ ЕАД - Бургас</v>
      </c>
      <c r="B223" s="105" t="str">
        <f t="shared" si="22"/>
        <v>812115210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„Водоснабдяване и канализация“ ЕАД - Бургас</v>
      </c>
      <c r="B224" s="105" t="str">
        <f t="shared" si="22"/>
        <v>812115210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„Водоснабдяване и канализация“ ЕАД - Бургас</v>
      </c>
      <c r="B225" s="105" t="str">
        <f t="shared" si="22"/>
        <v>812115210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„Водоснабдяване и канализация“ ЕАД - Бургас</v>
      </c>
      <c r="B226" s="105" t="str">
        <f t="shared" si="22"/>
        <v>812115210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„Водоснабдяване и канализация“ ЕАД - Бургас</v>
      </c>
      <c r="B227" s="105" t="str">
        <f t="shared" si="22"/>
        <v>812115210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„Водоснабдяване и канализация“ ЕАД - Бургас</v>
      </c>
      <c r="B228" s="105" t="str">
        <f t="shared" si="22"/>
        <v>812115210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„Водоснабдяване и канализация“ ЕАД - Бургас</v>
      </c>
      <c r="B229" s="105" t="str">
        <f t="shared" si="22"/>
        <v>812115210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„Водоснабдяване и канализация“ ЕАД - Бургас</v>
      </c>
      <c r="B230" s="105" t="str">
        <f t="shared" si="22"/>
        <v>812115210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„Водоснабдяване и канализация“ ЕАД - Бургас</v>
      </c>
      <c r="B231" s="105" t="str">
        <f t="shared" si="22"/>
        <v>812115210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„Водоснабдяване и канализация“ ЕАД - Бургас</v>
      </c>
      <c r="B232" s="105" t="str">
        <f t="shared" si="22"/>
        <v>812115210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„Водоснабдяване и канализация“ ЕАД - Бургас</v>
      </c>
      <c r="B233" s="105" t="str">
        <f t="shared" si="22"/>
        <v>812115210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„Водоснабдяване и канализация“ ЕАД - Бургас</v>
      </c>
      <c r="B234" s="105" t="str">
        <f t="shared" si="22"/>
        <v>812115210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„Водоснабдяване и канализация“ ЕАД - Бургас</v>
      </c>
      <c r="B235" s="105" t="str">
        <f t="shared" si="22"/>
        <v>812115210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„Водоснабдяване и канализация“ ЕАД - Бургас</v>
      </c>
      <c r="B236" s="105" t="str">
        <f t="shared" si="22"/>
        <v>812115210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2228</v>
      </c>
    </row>
    <row r="237" spans="1:8">
      <c r="A237" s="105" t="str">
        <f t="shared" si="21"/>
        <v>„Водоснабдяване и канализация“ ЕАД - Бургас</v>
      </c>
      <c r="B237" s="105" t="str">
        <f t="shared" si="22"/>
        <v>812115210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„Водоснабдяване и канализация“ ЕАД - Бургас</v>
      </c>
      <c r="B238" s="105" t="str">
        <f t="shared" si="22"/>
        <v>812115210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„Водоснабдяване и канализация“ ЕАД - Бургас</v>
      </c>
      <c r="B239" s="105" t="str">
        <f t="shared" si="22"/>
        <v>812115210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2228</v>
      </c>
    </row>
    <row r="240" spans="1:8">
      <c r="A240" s="105" t="str">
        <f t="shared" si="21"/>
        <v>„Водоснабдяване и канализация“ ЕАД - Бургас</v>
      </c>
      <c r="B240" s="105" t="str">
        <f t="shared" si="22"/>
        <v>812115210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„Водоснабдяване и канализация“ ЕАД - Бургас</v>
      </c>
      <c r="B241" s="105" t="str">
        <f t="shared" si="22"/>
        <v>812115210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„Водоснабдяване и канализация“ ЕАД - Бургас</v>
      </c>
      <c r="B242" s="105" t="str">
        <f t="shared" si="22"/>
        <v>812115210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„Водоснабдяване и канализация“ ЕАД - Бургас</v>
      </c>
      <c r="B243" s="105" t="str">
        <f t="shared" si="22"/>
        <v>812115210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„Водоснабдяване и канализация“ ЕАД - Бургас</v>
      </c>
      <c r="B244" s="105" t="str">
        <f t="shared" si="22"/>
        <v>812115210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„Водоснабдяване и канализация“ ЕАД - Бургас</v>
      </c>
      <c r="B245" s="105" t="str">
        <f t="shared" si="22"/>
        <v>812115210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„Водоснабдяване и канализация“ ЕАД - Бургас</v>
      </c>
      <c r="B246" s="105" t="str">
        <f t="shared" si="22"/>
        <v>812115210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„Водоснабдяване и канализация“ ЕАД - Бургас</v>
      </c>
      <c r="B247" s="105" t="str">
        <f t="shared" si="22"/>
        <v>812115210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„Водоснабдяване и канализация“ ЕАД - Бургас</v>
      </c>
      <c r="B248" s="105" t="str">
        <f t="shared" si="22"/>
        <v>812115210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„Водоснабдяване и канализация“ ЕАД - Бургас</v>
      </c>
      <c r="B249" s="105" t="str">
        <f t="shared" si="22"/>
        <v>812115210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„Водоснабдяване и канализация“ ЕАД - Бургас</v>
      </c>
      <c r="B250" s="105" t="str">
        <f t="shared" si="22"/>
        <v>812115210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„Водоснабдяване и канализация“ ЕАД - Бургас</v>
      </c>
      <c r="B251" s="105" t="str">
        <f t="shared" si="22"/>
        <v>812115210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„Водоснабдяване и канализация“ ЕАД - Бургас</v>
      </c>
      <c r="B252" s="105" t="str">
        <f t="shared" si="22"/>
        <v>812115210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„Водоснабдяване и канализация“ ЕАД - Бургас</v>
      </c>
      <c r="B253" s="105" t="str">
        <f t="shared" si="22"/>
        <v>812115210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„Водоснабдяване и канализация“ ЕАД - Бургас</v>
      </c>
      <c r="B254" s="105" t="str">
        <f t="shared" si="22"/>
        <v>812115210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„Водоснабдяване и канализация“ ЕАД - Бургас</v>
      </c>
      <c r="B255" s="105" t="str">
        <f t="shared" si="22"/>
        <v>812115210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„Водоснабдяване и канализация“ ЕАД - Бургас</v>
      </c>
      <c r="B256" s="105" t="str">
        <f t="shared" si="22"/>
        <v>812115210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„Водоснабдяване и канализация“ ЕАД - Бургас</v>
      </c>
      <c r="B257" s="105" t="str">
        <f t="shared" si="22"/>
        <v>812115210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„Водоснабдяване и канализация“ ЕАД - Бургас</v>
      </c>
      <c r="B258" s="105" t="str">
        <f t="shared" si="22"/>
        <v>812115210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„Водоснабдяване и канализация“ ЕАД - Бургас</v>
      </c>
      <c r="B259" s="105" t="str">
        <f t="shared" si="22"/>
        <v>812115210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„Водоснабдяване и канализация“ ЕАД - Бургас</v>
      </c>
      <c r="B260" s="105" t="str">
        <f t="shared" si="22"/>
        <v>812115210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„Водоснабдяване и канализация“ ЕАД - Бургас</v>
      </c>
      <c r="B261" s="105" t="str">
        <f t="shared" si="22"/>
        <v>812115210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„Водоснабдяване и канализация“ ЕАД - Бургас</v>
      </c>
      <c r="B262" s="105" t="str">
        <f t="shared" si="22"/>
        <v>812115210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„Водоснабдяване и канализация“ ЕАД - Бургас</v>
      </c>
      <c r="B263" s="105" t="str">
        <f t="shared" si="22"/>
        <v>812115210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„Водоснабдяване и канализация“ ЕАД - Бургас</v>
      </c>
      <c r="B264" s="105" t="str">
        <f t="shared" si="22"/>
        <v>812115210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„Водоснабдяване и канализация“ ЕАД - Бургас</v>
      </c>
      <c r="B265" s="105" t="str">
        <f t="shared" si="22"/>
        <v>812115210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„Водоснабдяване и канализация“ ЕАД - Бургас</v>
      </c>
      <c r="B266" s="105" t="str">
        <f t="shared" si="22"/>
        <v>812115210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„Водоснабдяване и канализация“ ЕАД - Бургас</v>
      </c>
      <c r="B267" s="105" t="str">
        <f t="shared" si="22"/>
        <v>812115210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„Водоснабдяване и канализация“ ЕАД - Бургас</v>
      </c>
      <c r="B268" s="105" t="str">
        <f t="shared" si="22"/>
        <v>812115210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„Водоснабдяване и канализация“ ЕАД - Бургас</v>
      </c>
      <c r="B269" s="105" t="str">
        <f t="shared" si="22"/>
        <v>812115210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„Водоснабдяване и канализация“ ЕАД - Бургас</v>
      </c>
      <c r="B270" s="105" t="str">
        <f t="shared" si="22"/>
        <v>812115210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„Водоснабдяване и канализация“ ЕАД - Бургас</v>
      </c>
      <c r="B271" s="105" t="str">
        <f t="shared" si="22"/>
        <v>812115210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„Водоснабдяване и канализация“ ЕАД - Бургас</v>
      </c>
      <c r="B272" s="105" t="str">
        <f t="shared" si="22"/>
        <v>812115210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„Водоснабдяване и канализация“ ЕАД - Бургас</v>
      </c>
      <c r="B273" s="105" t="str">
        <f t="shared" si="22"/>
        <v>812115210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„Водоснабдяване и канализация“ ЕАД - Бургас</v>
      </c>
      <c r="B274" s="105" t="str">
        <f t="shared" si="22"/>
        <v>812115210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„Водоснабдяване и канализация“ ЕАД - Бургас</v>
      </c>
      <c r="B275" s="105" t="str">
        <f t="shared" si="22"/>
        <v>812115210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„Водоснабдяване и канализация“ ЕАД - Бургас</v>
      </c>
      <c r="B276" s="105" t="str">
        <f t="shared" si="22"/>
        <v>812115210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„Водоснабдяване и канализация“ ЕАД - Бургас</v>
      </c>
      <c r="B277" s="105" t="str">
        <f t="shared" si="22"/>
        <v>812115210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„Водоснабдяване и канализация“ ЕАД - Бургас</v>
      </c>
      <c r="B278" s="105" t="str">
        <f t="shared" si="22"/>
        <v>812115210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„Водоснабдяване и канализация“ ЕАД - Бургас</v>
      </c>
      <c r="B279" s="105" t="str">
        <f t="shared" si="22"/>
        <v>812115210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„Водоснабдяване и канализация“ ЕАД - Бургас</v>
      </c>
      <c r="B280" s="105" t="str">
        <f t="shared" si="22"/>
        <v>812115210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„Водоснабдяване и канализация“ ЕАД - Бургас</v>
      </c>
      <c r="B281" s="105" t="str">
        <f t="shared" si="22"/>
        <v>812115210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„Водоснабдяване и канализация“ ЕАД - Бургас</v>
      </c>
      <c r="B282" s="105" t="str">
        <f t="shared" ref="B282:B345" si="25">pdeBulstat</f>
        <v>812115210</v>
      </c>
      <c r="C282" s="581">
        <f t="shared" ref="C282:C345" si="26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„Водоснабдяване и канализация“ ЕАД - Бургас</v>
      </c>
      <c r="B283" s="105" t="str">
        <f t="shared" si="25"/>
        <v>812115210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„Водоснабдяване и канализация“ ЕАД - Бургас</v>
      </c>
      <c r="B284" s="105" t="str">
        <f t="shared" si="25"/>
        <v>812115210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„Водоснабдяване и канализация“ ЕАД - Бургас</v>
      </c>
      <c r="B285" s="105" t="str">
        <f t="shared" si="25"/>
        <v>812115210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„Водоснабдяване и канализация“ ЕАД - Бургас</v>
      </c>
      <c r="B286" s="105" t="str">
        <f t="shared" si="25"/>
        <v>812115210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„Водоснабдяване и канализация“ ЕАД - Бургас</v>
      </c>
      <c r="B287" s="105" t="str">
        <f t="shared" si="25"/>
        <v>812115210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„Водоснабдяване и канализация“ ЕАД - Бургас</v>
      </c>
      <c r="B288" s="105" t="str">
        <f t="shared" si="25"/>
        <v>812115210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„Водоснабдяване и канализация“ ЕАД - Бургас</v>
      </c>
      <c r="B289" s="105" t="str">
        <f t="shared" si="25"/>
        <v>812115210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„Водоснабдяване и канализация“ ЕАД - Бургас</v>
      </c>
      <c r="B290" s="105" t="str">
        <f t="shared" si="25"/>
        <v>812115210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„Водоснабдяване и канализация“ ЕАД - Бургас</v>
      </c>
      <c r="B291" s="105" t="str">
        <f t="shared" si="25"/>
        <v>812115210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„Водоснабдяване и канализация“ ЕАД - Бургас</v>
      </c>
      <c r="B292" s="105" t="str">
        <f t="shared" si="25"/>
        <v>812115210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„Водоснабдяване и канализация“ ЕАД - Бургас</v>
      </c>
      <c r="B293" s="105" t="str">
        <f t="shared" si="25"/>
        <v>812115210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„Водоснабдяване и канализация“ ЕАД - Бургас</v>
      </c>
      <c r="B294" s="105" t="str">
        <f t="shared" si="25"/>
        <v>812115210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„Водоснабдяване и канализация“ ЕАД - Бургас</v>
      </c>
      <c r="B295" s="105" t="str">
        <f t="shared" si="25"/>
        <v>812115210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„Водоснабдяване и канализация“ ЕАД - Бургас</v>
      </c>
      <c r="B296" s="105" t="str">
        <f t="shared" si="25"/>
        <v>812115210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„Водоснабдяване и канализация“ ЕАД - Бургас</v>
      </c>
      <c r="B297" s="105" t="str">
        <f t="shared" si="25"/>
        <v>812115210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„Водоснабдяване и канализация“ ЕАД - Бургас</v>
      </c>
      <c r="B298" s="105" t="str">
        <f t="shared" si="25"/>
        <v>812115210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„Водоснабдяване и канализация“ ЕАД - Бургас</v>
      </c>
      <c r="B299" s="105" t="str">
        <f t="shared" si="25"/>
        <v>812115210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„Водоснабдяване и канализация“ ЕАД - Бургас</v>
      </c>
      <c r="B300" s="105" t="str">
        <f t="shared" si="25"/>
        <v>812115210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„Водоснабдяване и канализация“ ЕАД - Бургас</v>
      </c>
      <c r="B301" s="105" t="str">
        <f t="shared" si="25"/>
        <v>812115210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„Водоснабдяване и канализация“ ЕАД - Бургас</v>
      </c>
      <c r="B302" s="105" t="str">
        <f t="shared" si="25"/>
        <v>812115210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„Водоснабдяване и канализация“ ЕАД - Бургас</v>
      </c>
      <c r="B303" s="105" t="str">
        <f t="shared" si="25"/>
        <v>812115210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„Водоснабдяване и канализация“ ЕАД - Бургас</v>
      </c>
      <c r="B304" s="105" t="str">
        <f t="shared" si="25"/>
        <v>812115210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„Водоснабдяване и канализация“ ЕАД - Бургас</v>
      </c>
      <c r="B305" s="105" t="str">
        <f t="shared" si="25"/>
        <v>812115210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„Водоснабдяване и канализация“ ЕАД - Бургас</v>
      </c>
      <c r="B306" s="105" t="str">
        <f t="shared" si="25"/>
        <v>812115210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2774</v>
      </c>
    </row>
    <row r="307" spans="1:8">
      <c r="A307" s="105" t="str">
        <f t="shared" si="24"/>
        <v>„Водоснабдяване и канализация“ ЕАД - Бургас</v>
      </c>
      <c r="B307" s="105" t="str">
        <f t="shared" si="25"/>
        <v>812115210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„Водоснабдяване и канализация“ ЕАД - Бургас</v>
      </c>
      <c r="B308" s="105" t="str">
        <f t="shared" si="25"/>
        <v>812115210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„Водоснабдяване и канализация“ ЕАД - Бургас</v>
      </c>
      <c r="B309" s="105" t="str">
        <f t="shared" si="25"/>
        <v>812115210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„Водоснабдяване и канализация“ ЕАД - Бургас</v>
      </c>
      <c r="B310" s="105" t="str">
        <f t="shared" si="25"/>
        <v>812115210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2774</v>
      </c>
    </row>
    <row r="311" spans="1:8">
      <c r="A311" s="105" t="str">
        <f t="shared" si="24"/>
        <v>„Водоснабдяване и канализация“ ЕАД - Бургас</v>
      </c>
      <c r="B311" s="105" t="str">
        <f t="shared" si="25"/>
        <v>812115210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„Водоснабдяване и канализация“ ЕАД - Бургас</v>
      </c>
      <c r="B312" s="105" t="str">
        <f t="shared" si="25"/>
        <v>812115210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218</v>
      </c>
    </row>
    <row r="313" spans="1:8">
      <c r="A313" s="105" t="str">
        <f t="shared" si="24"/>
        <v>„Водоснабдяване и канализация“ ЕАД - Бургас</v>
      </c>
      <c r="B313" s="105" t="str">
        <f t="shared" si="25"/>
        <v>812115210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„Водоснабдяване и канализация“ ЕАД - Бургас</v>
      </c>
      <c r="B314" s="105" t="str">
        <f t="shared" si="25"/>
        <v>812115210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218</v>
      </c>
    </row>
    <row r="315" spans="1:8">
      <c r="A315" s="105" t="str">
        <f t="shared" si="24"/>
        <v>„Водоснабдяване и канализация“ ЕАД - Бургас</v>
      </c>
      <c r="B315" s="105" t="str">
        <f t="shared" si="25"/>
        <v>812115210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„Водоснабдяване и канализация“ ЕАД - Бургас</v>
      </c>
      <c r="B316" s="105" t="str">
        <f t="shared" si="25"/>
        <v>812115210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„Водоснабдяване и канализация“ ЕАД - Бургас</v>
      </c>
      <c r="B317" s="105" t="str">
        <f t="shared" si="25"/>
        <v>812115210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„Водоснабдяване и канализация“ ЕАД - Бургас</v>
      </c>
      <c r="B318" s="105" t="str">
        <f t="shared" si="25"/>
        <v>812115210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„Водоснабдяване и канализация“ ЕАД - Бургас</v>
      </c>
      <c r="B319" s="105" t="str">
        <f t="shared" si="25"/>
        <v>812115210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„Водоснабдяване и канализация“ ЕАД - Бургас</v>
      </c>
      <c r="B320" s="105" t="str">
        <f t="shared" si="25"/>
        <v>812115210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„Водоснабдяване и канализация“ ЕАД - Бургас</v>
      </c>
      <c r="B321" s="105" t="str">
        <f t="shared" si="25"/>
        <v>812115210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„Водоснабдяване и канализация“ ЕАД - Бургас</v>
      </c>
      <c r="B322" s="105" t="str">
        <f t="shared" si="25"/>
        <v>812115210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„Водоснабдяване и канализация“ ЕАД - Бургас</v>
      </c>
      <c r="B323" s="105" t="str">
        <f t="shared" si="25"/>
        <v>812115210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„Водоснабдяване и канализация“ ЕАД - Бургас</v>
      </c>
      <c r="B324" s="105" t="str">
        <f t="shared" si="25"/>
        <v>812115210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2992</v>
      </c>
    </row>
    <row r="325" spans="1:8">
      <c r="A325" s="105" t="str">
        <f t="shared" si="24"/>
        <v>„Водоснабдяване и канализация“ ЕАД - Бургас</v>
      </c>
      <c r="B325" s="105" t="str">
        <f t="shared" si="25"/>
        <v>812115210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„Водоснабдяване и канализация“ ЕАД - Бургас</v>
      </c>
      <c r="B326" s="105" t="str">
        <f t="shared" si="25"/>
        <v>812115210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„Водоснабдяване и канализация“ ЕАД - Бургас</v>
      </c>
      <c r="B327" s="105" t="str">
        <f t="shared" si="25"/>
        <v>812115210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2992</v>
      </c>
    </row>
    <row r="328" spans="1:8">
      <c r="A328" s="105" t="str">
        <f t="shared" si="24"/>
        <v>„Водоснабдяване и канализация“ ЕАД - Бургас</v>
      </c>
      <c r="B328" s="105" t="str">
        <f t="shared" si="25"/>
        <v>812115210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46762</v>
      </c>
    </row>
    <row r="329" spans="1:8">
      <c r="A329" s="105" t="str">
        <f t="shared" si="24"/>
        <v>„Водоснабдяване и канализация“ ЕАД - Бургас</v>
      </c>
      <c r="B329" s="105" t="str">
        <f t="shared" si="25"/>
        <v>812115210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„Водоснабдяване и канализация“ ЕАД - Бургас</v>
      </c>
      <c r="B330" s="105" t="str">
        <f t="shared" si="25"/>
        <v>812115210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„Водоснабдяване и канализация“ ЕАД - Бургас</v>
      </c>
      <c r="B331" s="105" t="str">
        <f t="shared" si="25"/>
        <v>812115210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„Водоснабдяване и канализация“ ЕАД - Бургас</v>
      </c>
      <c r="B332" s="105" t="str">
        <f t="shared" si="25"/>
        <v>812115210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46762</v>
      </c>
    </row>
    <row r="333" spans="1:8">
      <c r="A333" s="105" t="str">
        <f t="shared" si="24"/>
        <v>„Водоснабдяване и канализация“ ЕАД - Бургас</v>
      </c>
      <c r="B333" s="105" t="str">
        <f t="shared" si="25"/>
        <v>812115210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„Водоснабдяване и канализация“ ЕАД - Бургас</v>
      </c>
      <c r="B334" s="105" t="str">
        <f t="shared" si="25"/>
        <v>812115210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1964</v>
      </c>
    </row>
    <row r="335" spans="1:8">
      <c r="A335" s="105" t="str">
        <f t="shared" si="24"/>
        <v>„Водоснабдяване и канализация“ ЕАД - Бургас</v>
      </c>
      <c r="B335" s="105" t="str">
        <f t="shared" si="25"/>
        <v>812115210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„Водоснабдяване и канализация“ ЕАД - Бургас</v>
      </c>
      <c r="B336" s="105" t="str">
        <f t="shared" si="25"/>
        <v>812115210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1964</v>
      </c>
    </row>
    <row r="337" spans="1:8">
      <c r="A337" s="105" t="str">
        <f t="shared" si="24"/>
        <v>„Водоснабдяване и канализация“ ЕАД - Бургас</v>
      </c>
      <c r="B337" s="105" t="str">
        <f t="shared" si="25"/>
        <v>812115210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„Водоснабдяване и канализация“ ЕАД - Бургас</v>
      </c>
      <c r="B338" s="105" t="str">
        <f t="shared" si="25"/>
        <v>812115210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„Водоснабдяване и канализация“ ЕАД - Бургас</v>
      </c>
      <c r="B339" s="105" t="str">
        <f t="shared" si="25"/>
        <v>812115210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„Водоснабдяване и канализация“ ЕАД - Бургас</v>
      </c>
      <c r="B340" s="105" t="str">
        <f t="shared" si="25"/>
        <v>812115210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„Водоснабдяване и канализация“ ЕАД - Бургас</v>
      </c>
      <c r="B341" s="105" t="str">
        <f t="shared" si="25"/>
        <v>812115210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„Водоснабдяване и канализация“ ЕАД - Бургас</v>
      </c>
      <c r="B342" s="105" t="str">
        <f t="shared" si="25"/>
        <v>812115210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„Водоснабдяване и канализация“ ЕАД - Бургас</v>
      </c>
      <c r="B343" s="105" t="str">
        <f t="shared" si="25"/>
        <v>812115210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„Водоснабдяване и канализация“ ЕАД - Бургас</v>
      </c>
      <c r="B344" s="105" t="str">
        <f t="shared" si="25"/>
        <v>812115210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„Водоснабдяване и канализация“ ЕАД - Бургас</v>
      </c>
      <c r="B345" s="105" t="str">
        <f t="shared" si="25"/>
        <v>812115210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-34264</v>
      </c>
    </row>
    <row r="346" spans="1:8">
      <c r="A346" s="105" t="str">
        <f t="shared" ref="A346:A409" si="27">pdeName</f>
        <v>„Водоснабдяване и канализация“ ЕАД - Бургас</v>
      </c>
      <c r="B346" s="105" t="str">
        <f t="shared" ref="B346:B409" si="28">pdeBulstat</f>
        <v>812115210</v>
      </c>
      <c r="C346" s="581">
        <f t="shared" ref="C346:C409" si="2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14462</v>
      </c>
    </row>
    <row r="347" spans="1:8">
      <c r="A347" s="105" t="str">
        <f t="shared" si="27"/>
        <v>„Водоснабдяване и канализация“ ЕАД - Бургас</v>
      </c>
      <c r="B347" s="105" t="str">
        <f t="shared" si="28"/>
        <v>812115210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„Водоснабдяване и канализация“ ЕАД - Бургас</v>
      </c>
      <c r="B348" s="105" t="str">
        <f t="shared" si="28"/>
        <v>812115210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„Водоснабдяване и канализация“ ЕАД - Бургас</v>
      </c>
      <c r="B349" s="105" t="str">
        <f t="shared" si="28"/>
        <v>812115210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14462</v>
      </c>
    </row>
    <row r="350" spans="1:8">
      <c r="A350" s="105" t="str">
        <f t="shared" si="27"/>
        <v>„Водоснабдяване и канализация“ ЕАД - Бургас</v>
      </c>
      <c r="B350" s="105" t="str">
        <f t="shared" si="28"/>
        <v>812115210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3278</v>
      </c>
    </row>
    <row r="351" spans="1:8">
      <c r="A351" s="105" t="str">
        <f t="shared" si="27"/>
        <v>„Водоснабдяване и канализация“ ЕАД - Бургас</v>
      </c>
      <c r="B351" s="105" t="str">
        <f t="shared" si="28"/>
        <v>812115210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„Водоснабдяване и канализация“ ЕАД - Бургас</v>
      </c>
      <c r="B352" s="105" t="str">
        <f t="shared" si="28"/>
        <v>812115210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„Водоснабдяване и канализация“ ЕАД - Бургас</v>
      </c>
      <c r="B353" s="105" t="str">
        <f t="shared" si="28"/>
        <v>812115210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„Водоснабдяване и канализация“ ЕАД - Бургас</v>
      </c>
      <c r="B354" s="105" t="str">
        <f t="shared" si="28"/>
        <v>812115210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3278</v>
      </c>
    </row>
    <row r="355" spans="1:8">
      <c r="A355" s="105" t="str">
        <f t="shared" si="27"/>
        <v>„Водоснабдяване и канализация“ ЕАД - Бургас</v>
      </c>
      <c r="B355" s="105" t="str">
        <f t="shared" si="28"/>
        <v>812115210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3012</v>
      </c>
    </row>
    <row r="356" spans="1:8">
      <c r="A356" s="105" t="str">
        <f t="shared" si="27"/>
        <v>„Водоснабдяване и канализация“ ЕАД - Бургас</v>
      </c>
      <c r="B356" s="105" t="str">
        <f t="shared" si="28"/>
        <v>812115210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-2182</v>
      </c>
    </row>
    <row r="357" spans="1:8">
      <c r="A357" s="105" t="str">
        <f t="shared" si="27"/>
        <v>„Водоснабдяване и канализация“ ЕАД - Бургас</v>
      </c>
      <c r="B357" s="105" t="str">
        <f t="shared" si="28"/>
        <v>812115210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„Водоснабдяване и канализация“ ЕАД - Бургас</v>
      </c>
      <c r="B358" s="105" t="str">
        <f t="shared" si="28"/>
        <v>812115210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-2182</v>
      </c>
    </row>
    <row r="359" spans="1:8">
      <c r="A359" s="105" t="str">
        <f t="shared" si="27"/>
        <v>„Водоснабдяване и канализация“ ЕАД - Бургас</v>
      </c>
      <c r="B359" s="105" t="str">
        <f t="shared" si="28"/>
        <v>812115210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„Водоснабдяване и канализация“ ЕАД - Бургас</v>
      </c>
      <c r="B360" s="105" t="str">
        <f t="shared" si="28"/>
        <v>812115210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„Водоснабдяване и канализация“ ЕАД - Бургас</v>
      </c>
      <c r="B361" s="105" t="str">
        <f t="shared" si="28"/>
        <v>812115210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„Водоснабдяване и канализация“ ЕАД - Бургас</v>
      </c>
      <c r="B362" s="105" t="str">
        <f t="shared" si="28"/>
        <v>812115210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„Водоснабдяване и канализация“ ЕАД - Бургас</v>
      </c>
      <c r="B363" s="105" t="str">
        <f t="shared" si="28"/>
        <v>812115210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„Водоснабдяване и канализация“ ЕАД - Бургас</v>
      </c>
      <c r="B364" s="105" t="str">
        <f t="shared" si="28"/>
        <v>812115210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„Водоснабдяване и канализация“ ЕАД - Бургас</v>
      </c>
      <c r="B365" s="105" t="str">
        <f t="shared" si="28"/>
        <v>812115210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„Водоснабдяване и канализация“ ЕАД - Бургас</v>
      </c>
      <c r="B366" s="105" t="str">
        <f t="shared" si="28"/>
        <v>812115210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„Водоснабдяване и канализация“ ЕАД - Бургас</v>
      </c>
      <c r="B367" s="105" t="str">
        <f t="shared" si="28"/>
        <v>812115210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>
      <c r="A368" s="105" t="str">
        <f t="shared" si="27"/>
        <v>„Водоснабдяване и канализация“ ЕАД - Бургас</v>
      </c>
      <c r="B368" s="105" t="str">
        <f t="shared" si="28"/>
        <v>812115210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4109</v>
      </c>
    </row>
    <row r="369" spans="1:8">
      <c r="A369" s="105" t="str">
        <f t="shared" si="27"/>
        <v>„Водоснабдяване и канализация“ ЕАД - Бургас</v>
      </c>
      <c r="B369" s="105" t="str">
        <f t="shared" si="28"/>
        <v>812115210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„Водоснабдяване и канализация“ ЕАД - Бургас</v>
      </c>
      <c r="B370" s="105" t="str">
        <f t="shared" si="28"/>
        <v>812115210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„Водоснабдяване и канализация“ ЕАД - Бургас</v>
      </c>
      <c r="B371" s="105" t="str">
        <f t="shared" si="28"/>
        <v>812115210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4109</v>
      </c>
    </row>
    <row r="372" spans="1:8">
      <c r="A372" s="105" t="str">
        <f t="shared" si="27"/>
        <v>„Водоснабдяване и канализация“ ЕАД - Бургас</v>
      </c>
      <c r="B372" s="105" t="str">
        <f t="shared" si="28"/>
        <v>812115210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„Водоснабдяване и канализация“ ЕАД - Бургас</v>
      </c>
      <c r="B373" s="105" t="str">
        <f t="shared" si="28"/>
        <v>812115210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„Водоснабдяване и канализация“ ЕАД - Бургас</v>
      </c>
      <c r="B374" s="105" t="str">
        <f t="shared" si="28"/>
        <v>812115210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„Водоснабдяване и канализация“ ЕАД - Бургас</v>
      </c>
      <c r="B375" s="105" t="str">
        <f t="shared" si="28"/>
        <v>812115210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„Водоснабдяване и канализация“ ЕАД - Бургас</v>
      </c>
      <c r="B376" s="105" t="str">
        <f t="shared" si="28"/>
        <v>812115210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„Водоснабдяване и канализация“ ЕАД - Бургас</v>
      </c>
      <c r="B377" s="105" t="str">
        <f t="shared" si="28"/>
        <v>812115210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„Водоснабдяване и канализация“ ЕАД - Бургас</v>
      </c>
      <c r="B378" s="105" t="str">
        <f t="shared" si="28"/>
        <v>812115210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„Водоснабдяване и канализация“ ЕАД - Бургас</v>
      </c>
      <c r="B379" s="105" t="str">
        <f t="shared" si="28"/>
        <v>812115210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„Водоснабдяване и канализация“ ЕАД - Бургас</v>
      </c>
      <c r="B380" s="105" t="str">
        <f t="shared" si="28"/>
        <v>812115210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„Водоснабдяване и канализация“ ЕАД - Бургас</v>
      </c>
      <c r="B381" s="105" t="str">
        <f t="shared" si="28"/>
        <v>812115210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„Водоснабдяване и канализация“ ЕАД - Бургас</v>
      </c>
      <c r="B382" s="105" t="str">
        <f t="shared" si="28"/>
        <v>812115210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„Водоснабдяване и канализация“ ЕАД - Бургас</v>
      </c>
      <c r="B383" s="105" t="str">
        <f t="shared" si="28"/>
        <v>812115210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„Водоснабдяване и канализация“ ЕАД - Бургас</v>
      </c>
      <c r="B384" s="105" t="str">
        <f t="shared" si="28"/>
        <v>812115210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„Водоснабдяване и канализация“ ЕАД - Бургас</v>
      </c>
      <c r="B385" s="105" t="str">
        <f t="shared" si="28"/>
        <v>812115210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„Водоснабдяване и канализация“ ЕАД - Бургас</v>
      </c>
      <c r="B386" s="105" t="str">
        <f t="shared" si="28"/>
        <v>812115210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„Водоснабдяване и канализация“ ЕАД - Бургас</v>
      </c>
      <c r="B387" s="105" t="str">
        <f t="shared" si="28"/>
        <v>812115210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„Водоснабдяване и канализация“ ЕАД - Бургас</v>
      </c>
      <c r="B388" s="105" t="str">
        <f t="shared" si="28"/>
        <v>812115210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„Водоснабдяване и канализация“ ЕАД - Бургас</v>
      </c>
      <c r="B389" s="105" t="str">
        <f t="shared" si="28"/>
        <v>812115210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„Водоснабдяване и канализация“ ЕАД - Бургас</v>
      </c>
      <c r="B390" s="105" t="str">
        <f t="shared" si="28"/>
        <v>812115210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„Водоснабдяване и канализация“ ЕАД - Бургас</v>
      </c>
      <c r="B391" s="105" t="str">
        <f t="shared" si="28"/>
        <v>812115210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„Водоснабдяване и канализация“ ЕАД - Бургас</v>
      </c>
      <c r="B392" s="105" t="str">
        <f t="shared" si="28"/>
        <v>812115210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„Водоснабдяване и канализация“ ЕАД - Бургас</v>
      </c>
      <c r="B393" s="105" t="str">
        <f t="shared" si="28"/>
        <v>812115210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„Водоснабдяване и канализация“ ЕАД - Бургас</v>
      </c>
      <c r="B394" s="105" t="str">
        <f t="shared" si="28"/>
        <v>812115210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„Водоснабдяване и канализация“ ЕАД - Бургас</v>
      </c>
      <c r="B395" s="105" t="str">
        <f t="shared" si="28"/>
        <v>812115210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„Водоснабдяване и канализация“ ЕАД - Бургас</v>
      </c>
      <c r="B396" s="105" t="str">
        <f t="shared" si="28"/>
        <v>812115210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„Водоснабдяване и канализация“ ЕАД - Бургас</v>
      </c>
      <c r="B397" s="105" t="str">
        <f t="shared" si="28"/>
        <v>812115210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„Водоснабдяване и канализация“ ЕАД - Бургас</v>
      </c>
      <c r="B398" s="105" t="str">
        <f t="shared" si="28"/>
        <v>812115210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„Водоснабдяване и канализация“ ЕАД - Бургас</v>
      </c>
      <c r="B399" s="105" t="str">
        <f t="shared" si="28"/>
        <v>812115210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„Водоснабдяване и канализация“ ЕАД - Бургас</v>
      </c>
      <c r="B400" s="105" t="str">
        <f t="shared" si="28"/>
        <v>812115210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„Водоснабдяване и канализация“ ЕАД - Бургас</v>
      </c>
      <c r="B401" s="105" t="str">
        <f t="shared" si="28"/>
        <v>812115210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„Водоснабдяване и канализация“ ЕАД - Бургас</v>
      </c>
      <c r="B402" s="105" t="str">
        <f t="shared" si="28"/>
        <v>812115210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„Водоснабдяване и канализация“ ЕАД - Бургас</v>
      </c>
      <c r="B403" s="105" t="str">
        <f t="shared" si="28"/>
        <v>812115210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„Водоснабдяване и канализация“ ЕАД - Бургас</v>
      </c>
      <c r="B404" s="105" t="str">
        <f t="shared" si="28"/>
        <v>812115210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„Водоснабдяване и канализация“ ЕАД - Бургас</v>
      </c>
      <c r="B405" s="105" t="str">
        <f t="shared" si="28"/>
        <v>812115210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„Водоснабдяване и канализация“ ЕАД - Бургас</v>
      </c>
      <c r="B406" s="105" t="str">
        <f t="shared" si="28"/>
        <v>812115210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„Водоснабдяване и канализация“ ЕАД - Бургас</v>
      </c>
      <c r="B407" s="105" t="str">
        <f t="shared" si="28"/>
        <v>812115210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„Водоснабдяване и канализация“ ЕАД - Бургас</v>
      </c>
      <c r="B408" s="105" t="str">
        <f t="shared" si="28"/>
        <v>812115210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„Водоснабдяване и канализация“ ЕАД - Бургас</v>
      </c>
      <c r="B409" s="105" t="str">
        <f t="shared" si="28"/>
        <v>812115210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„Водоснабдяване и канализация“ ЕАД - Бургас</v>
      </c>
      <c r="B410" s="105" t="str">
        <f t="shared" ref="B410:B459" si="31">pdeBulstat</f>
        <v>812115210</v>
      </c>
      <c r="C410" s="581">
        <f t="shared" ref="C410:C459" si="32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„Водоснабдяване и канализация“ ЕАД - Бургас</v>
      </c>
      <c r="B411" s="105" t="str">
        <f t="shared" si="31"/>
        <v>812115210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„Водоснабдяване и канализация“ ЕАД - Бургас</v>
      </c>
      <c r="B412" s="105" t="str">
        <f t="shared" si="31"/>
        <v>812115210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„Водоснабдяване и канализация“ ЕАД - Бургас</v>
      </c>
      <c r="B413" s="105" t="str">
        <f t="shared" si="31"/>
        <v>812115210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„Водоснабдяване и канализация“ ЕАД - Бургас</v>
      </c>
      <c r="B414" s="105" t="str">
        <f t="shared" si="31"/>
        <v>812115210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„Водоснабдяване и канализация“ ЕАД - Бургас</v>
      </c>
      <c r="B415" s="105" t="str">
        <f t="shared" si="31"/>
        <v>812115210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„Водоснабдяване и канализация“ ЕАД - Бургас</v>
      </c>
      <c r="B416" s="105" t="str">
        <f t="shared" si="31"/>
        <v>812115210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55042</v>
      </c>
    </row>
    <row r="417" spans="1:8">
      <c r="A417" s="105" t="str">
        <f t="shared" si="30"/>
        <v>„Водоснабдяване и канализация“ ЕАД - Бургас</v>
      </c>
      <c r="B417" s="105" t="str">
        <f t="shared" si="31"/>
        <v>812115210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„Водоснабдяване и канализация“ ЕАД - Бургас</v>
      </c>
      <c r="B418" s="105" t="str">
        <f t="shared" si="31"/>
        <v>812115210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„Водоснабдяване и канализация“ ЕАД - Бургас</v>
      </c>
      <c r="B419" s="105" t="str">
        <f t="shared" si="31"/>
        <v>812115210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„Водоснабдяване и канализация“ ЕАД - Бургас</v>
      </c>
      <c r="B420" s="105" t="str">
        <f t="shared" si="31"/>
        <v>812115210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55042</v>
      </c>
    </row>
    <row r="421" spans="1:8">
      <c r="A421" s="105" t="str">
        <f t="shared" si="30"/>
        <v>„Водоснабдяване и канализация“ ЕАД - Бургас</v>
      </c>
      <c r="B421" s="105" t="str">
        <f t="shared" si="31"/>
        <v>812115210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3012</v>
      </c>
    </row>
    <row r="422" spans="1:8">
      <c r="A422" s="105" t="str">
        <f t="shared" si="30"/>
        <v>„Водоснабдяване и канализация“ ЕАД - Бургас</v>
      </c>
      <c r="B422" s="105" t="str">
        <f t="shared" si="31"/>
        <v>812115210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„Водоснабдяване и канализация“ ЕАД - Бургас</v>
      </c>
      <c r="B423" s="105" t="str">
        <f t="shared" si="31"/>
        <v>812115210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„Водоснабдяване и канализация“ ЕАД - Бургас</v>
      </c>
      <c r="B424" s="105" t="str">
        <f t="shared" si="31"/>
        <v>812115210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„Водоснабдяване и канализация“ ЕАД - Бургас</v>
      </c>
      <c r="B425" s="105" t="str">
        <f t="shared" si="31"/>
        <v>812115210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„Водоснабдяване и канализация“ ЕАД - Бургас</v>
      </c>
      <c r="B426" s="105" t="str">
        <f t="shared" si="31"/>
        <v>812115210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„Водоснабдяване и канализация“ ЕАД - Бургас</v>
      </c>
      <c r="B427" s="105" t="str">
        <f t="shared" si="31"/>
        <v>812115210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„Водоснабдяване и канализация“ ЕАД - Бургас</v>
      </c>
      <c r="B428" s="105" t="str">
        <f t="shared" si="31"/>
        <v>812115210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„Водоснабдяване и канализация“ ЕАД - Бургас</v>
      </c>
      <c r="B429" s="105" t="str">
        <f t="shared" si="31"/>
        <v>812115210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„Водоснабдяване и канализация“ ЕАД - Бургас</v>
      </c>
      <c r="B430" s="105" t="str">
        <f t="shared" si="31"/>
        <v>812115210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„Водоснабдяване и канализация“ ЕАД - Бургас</v>
      </c>
      <c r="B431" s="105" t="str">
        <f t="shared" si="31"/>
        <v>812115210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„Водоснабдяване и канализация“ ЕАД - Бургас</v>
      </c>
      <c r="B432" s="105" t="str">
        <f t="shared" si="31"/>
        <v>812115210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„Водоснабдяване и канализация“ ЕАД - Бургас</v>
      </c>
      <c r="B433" s="105" t="str">
        <f t="shared" si="31"/>
        <v>812115210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-34263</v>
      </c>
    </row>
    <row r="434" spans="1:8">
      <c r="A434" s="105" t="str">
        <f t="shared" si="30"/>
        <v>„Водоснабдяване и канализация“ ЕАД - Бургас</v>
      </c>
      <c r="B434" s="105" t="str">
        <f t="shared" si="31"/>
        <v>812115210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23791</v>
      </c>
    </row>
    <row r="435" spans="1:8">
      <c r="A435" s="105" t="str">
        <f t="shared" si="30"/>
        <v>„Водоснабдяване и канализация“ ЕАД - Бургас</v>
      </c>
      <c r="B435" s="105" t="str">
        <f t="shared" si="31"/>
        <v>812115210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„Водоснабдяване и канализация“ ЕАД - Бургас</v>
      </c>
      <c r="B436" s="105" t="str">
        <f t="shared" si="31"/>
        <v>812115210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„Водоснабдяване и канализация“ ЕАД - Бургас</v>
      </c>
      <c r="B437" s="105" t="str">
        <f t="shared" si="31"/>
        <v>812115210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23791</v>
      </c>
    </row>
    <row r="438" spans="1:8">
      <c r="A438" s="105" t="str">
        <f t="shared" si="30"/>
        <v>„Водоснабдяване и канализация“ ЕАД - Бургас</v>
      </c>
      <c r="B438" s="105" t="str">
        <f t="shared" si="31"/>
        <v>812115210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„Водоснабдяване и канализация“ ЕАД - Бургас</v>
      </c>
      <c r="B439" s="105" t="str">
        <f t="shared" si="31"/>
        <v>812115210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„Водоснабдяване и канализация“ ЕАД - Бургас</v>
      </c>
      <c r="B440" s="105" t="str">
        <f t="shared" si="31"/>
        <v>812115210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„Водоснабдяване и канализация“ ЕАД - Бургас</v>
      </c>
      <c r="B441" s="105" t="str">
        <f t="shared" si="31"/>
        <v>812115210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„Водоснабдяване и канализация“ ЕАД - Бургас</v>
      </c>
      <c r="B442" s="105" t="str">
        <f t="shared" si="31"/>
        <v>812115210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„Водоснабдяване и канализация“ ЕАД - Бургас</v>
      </c>
      <c r="B443" s="105" t="str">
        <f t="shared" si="31"/>
        <v>812115210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„Водоснабдяване и канализация“ ЕАД - Бургас</v>
      </c>
      <c r="B444" s="105" t="str">
        <f t="shared" si="31"/>
        <v>812115210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„Водоснабдяване и канализация“ ЕАД - Бургас</v>
      </c>
      <c r="B445" s="105" t="str">
        <f t="shared" si="31"/>
        <v>812115210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„Водоснабдяване и канализация“ ЕАД - Бургас</v>
      </c>
      <c r="B446" s="105" t="str">
        <f t="shared" si="31"/>
        <v>812115210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„Водоснабдяване и канализация“ ЕАД - Бургас</v>
      </c>
      <c r="B447" s="105" t="str">
        <f t="shared" si="31"/>
        <v>812115210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„Водоснабдяване и канализация“ ЕАД - Бургас</v>
      </c>
      <c r="B448" s="105" t="str">
        <f t="shared" si="31"/>
        <v>812115210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„Водоснабдяване и канализация“ ЕАД - Бургас</v>
      </c>
      <c r="B449" s="105" t="str">
        <f t="shared" si="31"/>
        <v>812115210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„Водоснабдяване и канализация“ ЕАД - Бургас</v>
      </c>
      <c r="B450" s="105" t="str">
        <f t="shared" si="31"/>
        <v>812115210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„Водоснабдяване и канализация“ ЕАД - Бургас</v>
      </c>
      <c r="B451" s="105" t="str">
        <f t="shared" si="31"/>
        <v>812115210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„Водоснабдяване и канализация“ ЕАД - Бургас</v>
      </c>
      <c r="B452" s="105" t="str">
        <f t="shared" si="31"/>
        <v>812115210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„Водоснабдяване и канализация“ ЕАД - Бургас</v>
      </c>
      <c r="B453" s="105" t="str">
        <f t="shared" si="31"/>
        <v>812115210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„Водоснабдяване и канализация“ ЕАД - Бургас</v>
      </c>
      <c r="B454" s="105" t="str">
        <f t="shared" si="31"/>
        <v>812115210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„Водоснабдяване и канализация“ ЕАД - Бургас</v>
      </c>
      <c r="B455" s="105" t="str">
        <f t="shared" si="31"/>
        <v>812115210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„Водоснабдяване и канализация“ ЕАД - Бургас</v>
      </c>
      <c r="B456" s="105" t="str">
        <f t="shared" si="31"/>
        <v>812115210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„Водоснабдяване и канализация“ ЕАД - Бургас</v>
      </c>
      <c r="B457" s="105" t="str">
        <f t="shared" si="31"/>
        <v>812115210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„Водоснабдяване и канализация“ ЕАД - Бургас</v>
      </c>
      <c r="B458" s="105" t="str">
        <f t="shared" si="31"/>
        <v>812115210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„Водоснабдяване и канализация“ ЕАД - Бургас</v>
      </c>
      <c r="B459" s="105" t="str">
        <f t="shared" si="31"/>
        <v>812115210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„Водоснабдяване и канализация“ ЕАД - Бургас</v>
      </c>
      <c r="B461" s="105" t="str">
        <f t="shared" ref="B461:B524" si="34">pdeBulstat</f>
        <v>812115210</v>
      </c>
      <c r="C461" s="581">
        <f t="shared" ref="C461:C524" si="35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2793</v>
      </c>
    </row>
    <row r="462" spans="1:8">
      <c r="A462" s="105" t="str">
        <f t="shared" si="33"/>
        <v>„Водоснабдяване и канализация“ ЕАД - Бургас</v>
      </c>
      <c r="B462" s="105" t="str">
        <f t="shared" si="34"/>
        <v>812115210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9178</v>
      </c>
    </row>
    <row r="463" spans="1:8">
      <c r="A463" s="105" t="str">
        <f t="shared" si="33"/>
        <v>„Водоснабдяване и канализация“ ЕАД - Бургас</v>
      </c>
      <c r="B463" s="105" t="str">
        <f t="shared" si="34"/>
        <v>812115210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20832</v>
      </c>
    </row>
    <row r="464" spans="1:8">
      <c r="A464" s="105" t="str">
        <f t="shared" si="33"/>
        <v>„Водоснабдяване и канализация“ ЕАД - Бургас</v>
      </c>
      <c r="B464" s="105" t="str">
        <f t="shared" si="34"/>
        <v>812115210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77754</v>
      </c>
    </row>
    <row r="465" spans="1:8">
      <c r="A465" s="105" t="str">
        <f t="shared" si="33"/>
        <v>„Водоснабдяване и канализация“ ЕАД - Бургас</v>
      </c>
      <c r="B465" s="105" t="str">
        <f t="shared" si="34"/>
        <v>812115210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12937</v>
      </c>
    </row>
    <row r="466" spans="1:8">
      <c r="A466" s="105" t="str">
        <f t="shared" si="33"/>
        <v>„Водоснабдяване и канализация“ ЕАД - Бургас</v>
      </c>
      <c r="B466" s="105" t="str">
        <f t="shared" si="34"/>
        <v>812115210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176</v>
      </c>
    </row>
    <row r="467" spans="1:8">
      <c r="A467" s="105" t="str">
        <f t="shared" si="33"/>
        <v>„Водоснабдяване и канализация“ ЕАД - Бургас</v>
      </c>
      <c r="B467" s="105" t="str">
        <f t="shared" si="34"/>
        <v>812115210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1121</v>
      </c>
    </row>
    <row r="468" spans="1:8">
      <c r="A468" s="105" t="str">
        <f t="shared" si="33"/>
        <v>„Водоснабдяване и канализация“ ЕАД - Бургас</v>
      </c>
      <c r="B468" s="105" t="str">
        <f t="shared" si="34"/>
        <v>812115210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„Водоснабдяване и канализация“ ЕАД - Бургас</v>
      </c>
      <c r="B469" s="105" t="str">
        <f t="shared" si="34"/>
        <v>812115210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124791</v>
      </c>
    </row>
    <row r="470" spans="1:8">
      <c r="A470" s="105" t="str">
        <f t="shared" si="33"/>
        <v>„Водоснабдяване и канализация“ ЕАД - Бургас</v>
      </c>
      <c r="B470" s="105" t="str">
        <f t="shared" si="34"/>
        <v>812115210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„Водоснабдяване и канализация“ ЕАД - Бургас</v>
      </c>
      <c r="B471" s="105" t="str">
        <f t="shared" si="34"/>
        <v>812115210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„Водоснабдяване и канализация“ ЕАД - Бургас</v>
      </c>
      <c r="B472" s="105" t="str">
        <f t="shared" si="34"/>
        <v>812115210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1847</v>
      </c>
    </row>
    <row r="473" spans="1:8">
      <c r="A473" s="105" t="str">
        <f t="shared" si="33"/>
        <v>„Водоснабдяване и канализация“ ЕАД - Бургас</v>
      </c>
      <c r="B473" s="105" t="str">
        <f t="shared" si="34"/>
        <v>812115210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„Водоснабдяване и канализация“ ЕАД - Бургас</v>
      </c>
      <c r="B474" s="105" t="str">
        <f t="shared" si="34"/>
        <v>812115210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„Водоснабдяване и канализация“ ЕАД - Бургас</v>
      </c>
      <c r="B475" s="105" t="str">
        <f t="shared" si="34"/>
        <v>812115210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„Водоснабдяване и канализация“ ЕАД - Бургас</v>
      </c>
      <c r="B476" s="105" t="str">
        <f t="shared" si="34"/>
        <v>812115210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1847</v>
      </c>
    </row>
    <row r="477" spans="1:8">
      <c r="A477" s="105" t="str">
        <f t="shared" si="33"/>
        <v>„Водоснабдяване и канализация“ ЕАД - Бургас</v>
      </c>
      <c r="B477" s="105" t="str">
        <f t="shared" si="34"/>
        <v>812115210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„Водоснабдяване и канализация“ ЕАД - Бургас</v>
      </c>
      <c r="B478" s="105" t="str">
        <f t="shared" si="34"/>
        <v>812115210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„Водоснабдяване и канализация“ ЕАД - Бургас</v>
      </c>
      <c r="B479" s="105" t="str">
        <f t="shared" si="34"/>
        <v>812115210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„Водоснабдяване и канализация“ ЕАД - Бургас</v>
      </c>
      <c r="B480" s="105" t="str">
        <f t="shared" si="34"/>
        <v>812115210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„Водоснабдяване и канализация“ ЕАД - Бургас</v>
      </c>
      <c r="B481" s="105" t="str">
        <f t="shared" si="34"/>
        <v>812115210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„Водоснабдяване и канализация“ ЕАД - Бургас</v>
      </c>
      <c r="B482" s="105" t="str">
        <f t="shared" si="34"/>
        <v>812115210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„Водоснабдяване и канализация“ ЕАД - Бургас</v>
      </c>
      <c r="B483" s="105" t="str">
        <f t="shared" si="34"/>
        <v>812115210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„Водоснабдяване и канализация“ ЕАД - Бургас</v>
      </c>
      <c r="B484" s="105" t="str">
        <f t="shared" si="34"/>
        <v>812115210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„Водоснабдяване и канализация“ ЕАД - Бургас</v>
      </c>
      <c r="B485" s="105" t="str">
        <f t="shared" si="34"/>
        <v>812115210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„Водоснабдяване и канализация“ ЕАД - Бургас</v>
      </c>
      <c r="B486" s="105" t="str">
        <f t="shared" si="34"/>
        <v>812115210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„Водоснабдяване и канализация“ ЕАД - Бургас</v>
      </c>
      <c r="B487" s="105" t="str">
        <f t="shared" si="34"/>
        <v>812115210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„Водоснабдяване и канализация“ ЕАД - Бургас</v>
      </c>
      <c r="B488" s="105" t="str">
        <f t="shared" si="34"/>
        <v>812115210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„Водоснабдяване и канализация“ ЕАД - Бургас</v>
      </c>
      <c r="B489" s="105" t="str">
        <f t="shared" si="34"/>
        <v>812115210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„Водоснабдяване и канализация“ ЕАД - Бургас</v>
      </c>
      <c r="B490" s="105" t="str">
        <f t="shared" si="34"/>
        <v>812115210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126638</v>
      </c>
    </row>
    <row r="491" spans="1:8">
      <c r="A491" s="105" t="str">
        <f t="shared" si="33"/>
        <v>„Водоснабдяване и канализация“ ЕАД - Бургас</v>
      </c>
      <c r="B491" s="105" t="str">
        <f t="shared" si="34"/>
        <v>812115210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„Водоснабдяване и канализация“ ЕАД - Бургас</v>
      </c>
      <c r="B492" s="105" t="str">
        <f t="shared" si="34"/>
        <v>812115210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387</v>
      </c>
    </row>
    <row r="493" spans="1:8">
      <c r="A493" s="105" t="str">
        <f t="shared" si="33"/>
        <v>„Водоснабдяване и канализация“ ЕАД - Бургас</v>
      </c>
      <c r="B493" s="105" t="str">
        <f t="shared" si="34"/>
        <v>812115210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794</v>
      </c>
    </row>
    <row r="494" spans="1:8">
      <c r="A494" s="105" t="str">
        <f t="shared" si="33"/>
        <v>„Водоснабдяване и канализация“ ЕАД - Бургас</v>
      </c>
      <c r="B494" s="105" t="str">
        <f t="shared" si="34"/>
        <v>812115210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1281</v>
      </c>
    </row>
    <row r="495" spans="1:8">
      <c r="A495" s="105" t="str">
        <f t="shared" si="33"/>
        <v>„Водоснабдяване и канализация“ ЕАД - Бургас</v>
      </c>
      <c r="B495" s="105" t="str">
        <f t="shared" si="34"/>
        <v>812115210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245</v>
      </c>
    </row>
    <row r="496" spans="1:8">
      <c r="A496" s="105" t="str">
        <f t="shared" si="33"/>
        <v>„Водоснабдяване и канализация“ ЕАД - Бургас</v>
      </c>
      <c r="B496" s="105" t="str">
        <f t="shared" si="34"/>
        <v>812115210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>
      <c r="A497" s="105" t="str">
        <f t="shared" si="33"/>
        <v>„Водоснабдяване и канализация“ ЕАД - Бургас</v>
      </c>
      <c r="B497" s="105" t="str">
        <f t="shared" si="34"/>
        <v>812115210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897</v>
      </c>
    </row>
    <row r="498" spans="1:8">
      <c r="A498" s="105" t="str">
        <f t="shared" si="33"/>
        <v>„Водоснабдяване и канализация“ ЕАД - Бургас</v>
      </c>
      <c r="B498" s="105" t="str">
        <f t="shared" si="34"/>
        <v>812115210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„Водоснабдяване и канализация“ ЕАД - Бургас</v>
      </c>
      <c r="B499" s="105" t="str">
        <f t="shared" si="34"/>
        <v>812115210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3620</v>
      </c>
    </row>
    <row r="500" spans="1:8">
      <c r="A500" s="105" t="str">
        <f t="shared" si="33"/>
        <v>„Водоснабдяване и канализация“ ЕАД - Бургас</v>
      </c>
      <c r="B500" s="105" t="str">
        <f t="shared" si="34"/>
        <v>812115210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„Водоснабдяване и канализация“ ЕАД - Бургас</v>
      </c>
      <c r="B501" s="105" t="str">
        <f t="shared" si="34"/>
        <v>812115210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„Водоснабдяване и канализация“ ЕАД - Бургас</v>
      </c>
      <c r="B502" s="105" t="str">
        <f t="shared" si="34"/>
        <v>812115210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40473</v>
      </c>
    </row>
    <row r="503" spans="1:8">
      <c r="A503" s="105" t="str">
        <f t="shared" si="33"/>
        <v>„Водоснабдяване и канализация“ ЕАД - Бургас</v>
      </c>
      <c r="B503" s="105" t="str">
        <f t="shared" si="34"/>
        <v>812115210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„Водоснабдяване и канализация“ ЕАД - Бургас</v>
      </c>
      <c r="B504" s="105" t="str">
        <f t="shared" si="34"/>
        <v>812115210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„Водоснабдяване и канализация“ ЕАД - Бургас</v>
      </c>
      <c r="B505" s="105" t="str">
        <f t="shared" si="34"/>
        <v>812115210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„Водоснабдяване и канализация“ ЕАД - Бургас</v>
      </c>
      <c r="B506" s="105" t="str">
        <f t="shared" si="34"/>
        <v>812115210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40473</v>
      </c>
    </row>
    <row r="507" spans="1:8">
      <c r="A507" s="105" t="str">
        <f t="shared" si="33"/>
        <v>„Водоснабдяване и канализация“ ЕАД - Бургас</v>
      </c>
      <c r="B507" s="105" t="str">
        <f t="shared" si="34"/>
        <v>812115210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3008</v>
      </c>
    </row>
    <row r="508" spans="1:8">
      <c r="A508" s="105" t="str">
        <f t="shared" si="33"/>
        <v>„Водоснабдяване и канализация“ ЕАД - Бургас</v>
      </c>
      <c r="B508" s="105" t="str">
        <f t="shared" si="34"/>
        <v>812115210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„Водоснабдяване и канализация“ ЕАД - Бургас</v>
      </c>
      <c r="B509" s="105" t="str">
        <f t="shared" si="34"/>
        <v>812115210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„Водоснабдяване и канализация“ ЕАД - Бургас</v>
      </c>
      <c r="B510" s="105" t="str">
        <f t="shared" si="34"/>
        <v>812115210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3008</v>
      </c>
    </row>
    <row r="511" spans="1:8">
      <c r="A511" s="105" t="str">
        <f t="shared" si="33"/>
        <v>„Водоснабдяване и канализация“ ЕАД - Бургас</v>
      </c>
      <c r="B511" s="105" t="str">
        <f t="shared" si="34"/>
        <v>812115210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„Водоснабдяване и канализация“ ЕАД - Бургас</v>
      </c>
      <c r="B512" s="105" t="str">
        <f t="shared" si="34"/>
        <v>812115210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„Водоснабдяване и канализация“ ЕАД - Бургас</v>
      </c>
      <c r="B513" s="105" t="str">
        <f t="shared" si="34"/>
        <v>812115210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„Водоснабдяване и канализация“ ЕАД - Бургас</v>
      </c>
      <c r="B514" s="105" t="str">
        <f t="shared" si="34"/>
        <v>812115210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„Водоснабдяване и канализация“ ЕАД - Бургас</v>
      </c>
      <c r="B515" s="105" t="str">
        <f t="shared" si="34"/>
        <v>812115210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„Водоснабдяване и канализация“ ЕАД - Бургас</v>
      </c>
      <c r="B516" s="105" t="str">
        <f t="shared" si="34"/>
        <v>812115210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„Водоснабдяване и канализация“ ЕАД - Бургас</v>
      </c>
      <c r="B517" s="105" t="str">
        <f t="shared" si="34"/>
        <v>812115210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„Водоснабдяване и канализация“ ЕАД - Бургас</v>
      </c>
      <c r="B518" s="105" t="str">
        <f t="shared" si="34"/>
        <v>812115210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3008</v>
      </c>
    </row>
    <row r="519" spans="1:8">
      <c r="A519" s="105" t="str">
        <f t="shared" si="33"/>
        <v>„Водоснабдяване и канализация“ ЕАД - Бургас</v>
      </c>
      <c r="B519" s="105" t="str">
        <f t="shared" si="34"/>
        <v>812115210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„Водоснабдяване и канализация“ ЕАД - Бургас</v>
      </c>
      <c r="B520" s="105" t="str">
        <f t="shared" si="34"/>
        <v>812115210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47101</v>
      </c>
    </row>
    <row r="521" spans="1:8">
      <c r="A521" s="105" t="str">
        <f t="shared" si="33"/>
        <v>„Водоснабдяване и канализация“ ЕАД - Бургас</v>
      </c>
      <c r="B521" s="105" t="str">
        <f t="shared" si="34"/>
        <v>812115210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2756</v>
      </c>
    </row>
    <row r="522" spans="1:8">
      <c r="A522" s="105" t="str">
        <f t="shared" si="33"/>
        <v>„Водоснабдяване и канализация“ ЕАД - Бургас</v>
      </c>
      <c r="B522" s="105" t="str">
        <f t="shared" si="34"/>
        <v>812115210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4330</v>
      </c>
    </row>
    <row r="523" spans="1:8">
      <c r="A523" s="105" t="str">
        <f t="shared" si="33"/>
        <v>„Водоснабдяване и канализация“ ЕАД - Бургас</v>
      </c>
      <c r="B523" s="105" t="str">
        <f t="shared" si="34"/>
        <v>812115210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13081</v>
      </c>
    </row>
    <row r="524" spans="1:8">
      <c r="A524" s="105" t="str">
        <f t="shared" si="33"/>
        <v>„Водоснабдяване и канализация“ ЕАД - Бургас</v>
      </c>
      <c r="B524" s="105" t="str">
        <f t="shared" si="34"/>
        <v>812115210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78935</v>
      </c>
    </row>
    <row r="525" spans="1:8">
      <c r="A525" s="105" t="str">
        <f t="shared" ref="A525:A588" si="36">pdeName</f>
        <v>„Водоснабдяване и канализация“ ЕАД - Бургас</v>
      </c>
      <c r="B525" s="105" t="str">
        <f t="shared" ref="B525:B588" si="37">pdeBulstat</f>
        <v>812115210</v>
      </c>
      <c r="C525" s="581">
        <f t="shared" ref="C525:C588" si="3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„Водоснабдяване и канализация“ ЕАД - Бургас</v>
      </c>
      <c r="B526" s="105" t="str">
        <f t="shared" si="37"/>
        <v>812115210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28</v>
      </c>
    </row>
    <row r="527" spans="1:8">
      <c r="A527" s="105" t="str">
        <f t="shared" si="36"/>
        <v>„Водоснабдяване и канализация“ ЕАД - Бургас</v>
      </c>
      <c r="B527" s="105" t="str">
        <f t="shared" si="37"/>
        <v>812115210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1200</v>
      </c>
    </row>
    <row r="528" spans="1:8">
      <c r="A528" s="105" t="str">
        <f t="shared" si="36"/>
        <v>„Водоснабдяване и канализация“ ЕАД - Бургас</v>
      </c>
      <c r="B528" s="105" t="str">
        <f t="shared" si="37"/>
        <v>812115210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„Водоснабдяване и канализация“ ЕАД - Бургас</v>
      </c>
      <c r="B529" s="105" t="str">
        <f t="shared" si="37"/>
        <v>812115210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100330</v>
      </c>
    </row>
    <row r="530" spans="1:8">
      <c r="A530" s="105" t="str">
        <f t="shared" si="36"/>
        <v>„Водоснабдяване и канализация“ ЕАД - Бургас</v>
      </c>
      <c r="B530" s="105" t="str">
        <f t="shared" si="37"/>
        <v>812115210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„Водоснабдяване и канализация“ ЕАД - Бургас</v>
      </c>
      <c r="B531" s="105" t="str">
        <f t="shared" si="37"/>
        <v>812115210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„Водоснабдяване и канализация“ ЕАД - Бургас</v>
      </c>
      <c r="B532" s="105" t="str">
        <f t="shared" si="37"/>
        <v>812115210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1008</v>
      </c>
    </row>
    <row r="533" spans="1:8">
      <c r="A533" s="105" t="str">
        <f t="shared" si="36"/>
        <v>„Водоснабдяване и канализация“ ЕАД - Бургас</v>
      </c>
      <c r="B533" s="105" t="str">
        <f t="shared" si="37"/>
        <v>812115210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„Водоснабдяване и канализация“ ЕАД - Бургас</v>
      </c>
      <c r="B534" s="105" t="str">
        <f t="shared" si="37"/>
        <v>812115210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„Водоснабдяване и канализация“ ЕАД - Бургас</v>
      </c>
      <c r="B535" s="105" t="str">
        <f t="shared" si="37"/>
        <v>812115210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„Водоснабдяване и канализация“ ЕАД - Бургас</v>
      </c>
      <c r="B536" s="105" t="str">
        <f t="shared" si="37"/>
        <v>812115210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1008</v>
      </c>
    </row>
    <row r="537" spans="1:8">
      <c r="A537" s="105" t="str">
        <f t="shared" si="36"/>
        <v>„Водоснабдяване и канализация“ ЕАД - Бургас</v>
      </c>
      <c r="B537" s="105" t="str">
        <f t="shared" si="37"/>
        <v>812115210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„Водоснабдяване и канализация“ ЕАД - Бургас</v>
      </c>
      <c r="B538" s="105" t="str">
        <f t="shared" si="37"/>
        <v>812115210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„Водоснабдяване и канализация“ ЕАД - Бургас</v>
      </c>
      <c r="B539" s="105" t="str">
        <f t="shared" si="37"/>
        <v>812115210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„Водоснабдяване и канализация“ ЕАД - Бургас</v>
      </c>
      <c r="B540" s="105" t="str">
        <f t="shared" si="37"/>
        <v>812115210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„Водоснабдяване и канализация“ ЕАД - Бургас</v>
      </c>
      <c r="B541" s="105" t="str">
        <f t="shared" si="37"/>
        <v>812115210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„Водоснабдяване и канализация“ ЕАД - Бургас</v>
      </c>
      <c r="B542" s="105" t="str">
        <f t="shared" si="37"/>
        <v>812115210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„Водоснабдяване и канализация“ ЕАД - Бургас</v>
      </c>
      <c r="B543" s="105" t="str">
        <f t="shared" si="37"/>
        <v>812115210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„Водоснабдяване и канализация“ ЕАД - Бургас</v>
      </c>
      <c r="B544" s="105" t="str">
        <f t="shared" si="37"/>
        <v>812115210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„Водоснабдяване и канализация“ ЕАД - Бургас</v>
      </c>
      <c r="B545" s="105" t="str">
        <f t="shared" si="37"/>
        <v>812115210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„Водоснабдяване и канализация“ ЕАД - Бургас</v>
      </c>
      <c r="B546" s="105" t="str">
        <f t="shared" si="37"/>
        <v>812115210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„Водоснабдяване и канализация“ ЕАД - Бургас</v>
      </c>
      <c r="B547" s="105" t="str">
        <f t="shared" si="37"/>
        <v>812115210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„Водоснабдяване и канализация“ ЕАД - Бургас</v>
      </c>
      <c r="B548" s="105" t="str">
        <f t="shared" si="37"/>
        <v>812115210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„Водоснабдяване и канализация“ ЕАД - Бургас</v>
      </c>
      <c r="B549" s="105" t="str">
        <f t="shared" si="37"/>
        <v>812115210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„Водоснабдяване и канализация“ ЕАД - Бургас</v>
      </c>
      <c r="B550" s="105" t="str">
        <f t="shared" si="37"/>
        <v>812115210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101338</v>
      </c>
    </row>
    <row r="551" spans="1:8">
      <c r="A551" s="105" t="str">
        <f t="shared" si="36"/>
        <v>„Водоснабдяване и канализация“ ЕАД - Бургас</v>
      </c>
      <c r="B551" s="105" t="str">
        <f t="shared" si="37"/>
        <v>812115210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37</v>
      </c>
    </row>
    <row r="552" spans="1:8">
      <c r="A552" s="105" t="str">
        <f t="shared" si="36"/>
        <v>„Водоснабдяване и канализация“ ЕАД - Бургас</v>
      </c>
      <c r="B552" s="105" t="str">
        <f t="shared" si="37"/>
        <v>812115210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5235</v>
      </c>
    </row>
    <row r="553" spans="1:8">
      <c r="A553" s="105" t="str">
        <f t="shared" si="36"/>
        <v>„Водоснабдяване и канализация“ ЕАД - Бургас</v>
      </c>
      <c r="B553" s="105" t="str">
        <f t="shared" si="37"/>
        <v>812115210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8545</v>
      </c>
    </row>
    <row r="554" spans="1:8">
      <c r="A554" s="105" t="str">
        <f t="shared" si="36"/>
        <v>„Водоснабдяване и канализация“ ЕАД - Бургас</v>
      </c>
      <c r="B554" s="105" t="str">
        <f t="shared" si="37"/>
        <v>812115210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100</v>
      </c>
    </row>
    <row r="555" spans="1:8">
      <c r="A555" s="105" t="str">
        <f t="shared" si="36"/>
        <v>„Водоснабдяване и канализация“ ЕАД - Бургас</v>
      </c>
      <c r="B555" s="105" t="str">
        <f t="shared" si="37"/>
        <v>812115210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13182</v>
      </c>
    </row>
    <row r="556" spans="1:8">
      <c r="A556" s="105" t="str">
        <f t="shared" si="36"/>
        <v>„Водоснабдяване и канализация“ ЕАД - Бургас</v>
      </c>
      <c r="B556" s="105" t="str">
        <f t="shared" si="37"/>
        <v>812115210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164</v>
      </c>
    </row>
    <row r="557" spans="1:8">
      <c r="A557" s="105" t="str">
        <f t="shared" si="36"/>
        <v>„Водоснабдяване и канализация“ ЕАД - Бургас</v>
      </c>
      <c r="B557" s="105" t="str">
        <f t="shared" si="37"/>
        <v>812115210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818</v>
      </c>
    </row>
    <row r="558" spans="1:8">
      <c r="A558" s="105" t="str">
        <f t="shared" si="36"/>
        <v>„Водоснабдяване и канализация“ ЕАД - Бургас</v>
      </c>
      <c r="B558" s="105" t="str">
        <f t="shared" si="37"/>
        <v>812115210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„Водоснабдяване и канализация“ ЕАД - Бургас</v>
      </c>
      <c r="B559" s="105" t="str">
        <f t="shared" si="37"/>
        <v>812115210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28081</v>
      </c>
    </row>
    <row r="560" spans="1:8">
      <c r="A560" s="105" t="str">
        <f t="shared" si="36"/>
        <v>„Водоснабдяване и канализация“ ЕАД - Бургас</v>
      </c>
      <c r="B560" s="105" t="str">
        <f t="shared" si="37"/>
        <v>812115210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„Водоснабдяване и канализация“ ЕАД - Бургас</v>
      </c>
      <c r="B561" s="105" t="str">
        <f t="shared" si="37"/>
        <v>812115210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„Водоснабдяване и канализация“ ЕАД - Бургас</v>
      </c>
      <c r="B562" s="105" t="str">
        <f t="shared" si="37"/>
        <v>812115210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41312</v>
      </c>
    </row>
    <row r="563" spans="1:8">
      <c r="A563" s="105" t="str">
        <f t="shared" si="36"/>
        <v>„Водоснабдяване и канализация“ ЕАД - Бургас</v>
      </c>
      <c r="B563" s="105" t="str">
        <f t="shared" si="37"/>
        <v>812115210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„Водоснабдяване и канализация“ ЕАД - Бургас</v>
      </c>
      <c r="B564" s="105" t="str">
        <f t="shared" si="37"/>
        <v>812115210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„Водоснабдяване и канализация“ ЕАД - Бургас</v>
      </c>
      <c r="B565" s="105" t="str">
        <f t="shared" si="37"/>
        <v>812115210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„Водоснабдяване и канализация“ ЕАД - Бургас</v>
      </c>
      <c r="B566" s="105" t="str">
        <f t="shared" si="37"/>
        <v>812115210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41312</v>
      </c>
    </row>
    <row r="567" spans="1:8">
      <c r="A567" s="105" t="str">
        <f t="shared" si="36"/>
        <v>„Водоснабдяване и канализация“ ЕАД - Бургас</v>
      </c>
      <c r="B567" s="105" t="str">
        <f t="shared" si="37"/>
        <v>812115210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3008</v>
      </c>
    </row>
    <row r="568" spans="1:8">
      <c r="A568" s="105" t="str">
        <f t="shared" si="36"/>
        <v>„Водоснабдяване и канализация“ ЕАД - Бургас</v>
      </c>
      <c r="B568" s="105" t="str">
        <f t="shared" si="37"/>
        <v>812115210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„Водоснабдяване и канализация“ ЕАД - Бургас</v>
      </c>
      <c r="B569" s="105" t="str">
        <f t="shared" si="37"/>
        <v>812115210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„Водоснабдяване и канализация“ ЕАД - Бургас</v>
      </c>
      <c r="B570" s="105" t="str">
        <f t="shared" si="37"/>
        <v>812115210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3008</v>
      </c>
    </row>
    <row r="571" spans="1:8">
      <c r="A571" s="105" t="str">
        <f t="shared" si="36"/>
        <v>„Водоснабдяване и канализация“ ЕАД - Бургас</v>
      </c>
      <c r="B571" s="105" t="str">
        <f t="shared" si="37"/>
        <v>812115210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„Водоснабдяване и канализация“ ЕАД - Бургас</v>
      </c>
      <c r="B572" s="105" t="str">
        <f t="shared" si="37"/>
        <v>812115210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„Водоснабдяване и канализация“ ЕАД - Бургас</v>
      </c>
      <c r="B573" s="105" t="str">
        <f t="shared" si="37"/>
        <v>812115210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„Водоснабдяване и канализация“ ЕАД - Бургас</v>
      </c>
      <c r="B574" s="105" t="str">
        <f t="shared" si="37"/>
        <v>812115210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„Водоснабдяване и канализация“ ЕАД - Бургас</v>
      </c>
      <c r="B575" s="105" t="str">
        <f t="shared" si="37"/>
        <v>812115210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„Водоснабдяване и канализация“ ЕАД - Бургас</v>
      </c>
      <c r="B576" s="105" t="str">
        <f t="shared" si="37"/>
        <v>812115210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„Водоснабдяване и канализация“ ЕАД - Бургас</v>
      </c>
      <c r="B577" s="105" t="str">
        <f t="shared" si="37"/>
        <v>812115210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„Водоснабдяване и канализация“ ЕАД - Бургас</v>
      </c>
      <c r="B578" s="105" t="str">
        <f t="shared" si="37"/>
        <v>812115210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3008</v>
      </c>
    </row>
    <row r="579" spans="1:8">
      <c r="A579" s="105" t="str">
        <f t="shared" si="36"/>
        <v>„Водоснабдяване и канализация“ ЕАД - Бургас</v>
      </c>
      <c r="B579" s="105" t="str">
        <f t="shared" si="37"/>
        <v>812115210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„Водоснабдяване и канализация“ ЕАД - Бургас</v>
      </c>
      <c r="B580" s="105" t="str">
        <f t="shared" si="37"/>
        <v>812115210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72401</v>
      </c>
    </row>
    <row r="581" spans="1:8">
      <c r="A581" s="105" t="str">
        <f t="shared" si="36"/>
        <v>„Водоснабдяване и канализация“ ЕАД - Бургас</v>
      </c>
      <c r="B581" s="105" t="str">
        <f t="shared" si="37"/>
        <v>812115210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„Водоснабдяване и канализация“ ЕАД - Бургас</v>
      </c>
      <c r="B582" s="105" t="str">
        <f t="shared" si="37"/>
        <v>812115210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„Водоснабдяване и канализация“ ЕАД - Бургас</v>
      </c>
      <c r="B583" s="105" t="str">
        <f t="shared" si="37"/>
        <v>812115210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„Водоснабдяване и канализация“ ЕАД - Бургас</v>
      </c>
      <c r="B584" s="105" t="str">
        <f t="shared" si="37"/>
        <v>812115210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„Водоснабдяване и канализация“ ЕАД - Бургас</v>
      </c>
      <c r="B585" s="105" t="str">
        <f t="shared" si="37"/>
        <v>812115210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„Водоснабдяване и канализация“ ЕАД - Бургас</v>
      </c>
      <c r="B586" s="105" t="str">
        <f t="shared" si="37"/>
        <v>812115210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„Водоснабдяване и канализация“ ЕАД - Бургас</v>
      </c>
      <c r="B587" s="105" t="str">
        <f t="shared" si="37"/>
        <v>812115210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„Водоснабдяване и канализация“ ЕАД - Бургас</v>
      </c>
      <c r="B588" s="105" t="str">
        <f t="shared" si="37"/>
        <v>812115210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„Водоснабдяване и канализация“ ЕАД - Бургас</v>
      </c>
      <c r="B589" s="105" t="str">
        <f t="shared" ref="B589:B652" si="40">pdeBulstat</f>
        <v>812115210</v>
      </c>
      <c r="C589" s="581">
        <f t="shared" ref="C589:C652" si="41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„Водоснабдяване и канализация“ ЕАД - Бургас</v>
      </c>
      <c r="B590" s="105" t="str">
        <f t="shared" si="40"/>
        <v>812115210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„Водоснабдяване и канализация“ ЕАД - Бургас</v>
      </c>
      <c r="B591" s="105" t="str">
        <f t="shared" si="40"/>
        <v>812115210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„Водоснабдяване и канализация“ ЕАД - Бургас</v>
      </c>
      <c r="B592" s="105" t="str">
        <f t="shared" si="40"/>
        <v>812115210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„Водоснабдяване и канализация“ ЕАД - Бургас</v>
      </c>
      <c r="B593" s="105" t="str">
        <f t="shared" si="40"/>
        <v>812115210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„Водоснабдяване и канализация“ ЕАД - Бургас</v>
      </c>
      <c r="B594" s="105" t="str">
        <f t="shared" si="40"/>
        <v>812115210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„Водоснабдяване и канализация“ ЕАД - Бургас</v>
      </c>
      <c r="B595" s="105" t="str">
        <f t="shared" si="40"/>
        <v>812115210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„Водоснабдяване и канализация“ ЕАД - Бургас</v>
      </c>
      <c r="B596" s="105" t="str">
        <f t="shared" si="40"/>
        <v>812115210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„Водоснабдяване и канализация“ ЕАД - Бургас</v>
      </c>
      <c r="B597" s="105" t="str">
        <f t="shared" si="40"/>
        <v>812115210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„Водоснабдяване и канализация“ ЕАД - Бургас</v>
      </c>
      <c r="B598" s="105" t="str">
        <f t="shared" si="40"/>
        <v>812115210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„Водоснабдяване и канализация“ ЕАД - Бургас</v>
      </c>
      <c r="B599" s="105" t="str">
        <f t="shared" si="40"/>
        <v>812115210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„Водоснабдяване и канализация“ ЕАД - Бургас</v>
      </c>
      <c r="B600" s="105" t="str">
        <f t="shared" si="40"/>
        <v>812115210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„Водоснабдяване и канализация“ ЕАД - Бургас</v>
      </c>
      <c r="B601" s="105" t="str">
        <f t="shared" si="40"/>
        <v>812115210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„Водоснабдяване и канализация“ ЕАД - Бургас</v>
      </c>
      <c r="B602" s="105" t="str">
        <f t="shared" si="40"/>
        <v>812115210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„Водоснабдяване и канализация“ ЕАД - Бургас</v>
      </c>
      <c r="B603" s="105" t="str">
        <f t="shared" si="40"/>
        <v>812115210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„Водоснабдяване и канализация“ ЕАД - Бургас</v>
      </c>
      <c r="B604" s="105" t="str">
        <f t="shared" si="40"/>
        <v>812115210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„Водоснабдяване и канализация“ ЕАД - Бургас</v>
      </c>
      <c r="B605" s="105" t="str">
        <f t="shared" si="40"/>
        <v>812115210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„Водоснабдяване и канализация“ ЕАД - Бургас</v>
      </c>
      <c r="B606" s="105" t="str">
        <f t="shared" si="40"/>
        <v>812115210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„Водоснабдяване и канализация“ ЕАД - Бургас</v>
      </c>
      <c r="B607" s="105" t="str">
        <f t="shared" si="40"/>
        <v>812115210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„Водоснабдяване и канализация“ ЕАД - Бургас</v>
      </c>
      <c r="B608" s="105" t="str">
        <f t="shared" si="40"/>
        <v>812115210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„Водоснабдяване и канализация“ ЕАД - Бургас</v>
      </c>
      <c r="B609" s="105" t="str">
        <f t="shared" si="40"/>
        <v>812115210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„Водоснабдяване и канализация“ ЕАД - Бургас</v>
      </c>
      <c r="B610" s="105" t="str">
        <f t="shared" si="40"/>
        <v>812115210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„Водоснабдяване и канализация“ ЕАД - Бургас</v>
      </c>
      <c r="B611" s="105" t="str">
        <f t="shared" si="40"/>
        <v>812115210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„Водоснабдяване и канализация“ ЕАД - Бургас</v>
      </c>
      <c r="B612" s="105" t="str">
        <f t="shared" si="40"/>
        <v>812115210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„Водоснабдяване и канализация“ ЕАД - Бургас</v>
      </c>
      <c r="B613" s="105" t="str">
        <f t="shared" si="40"/>
        <v>812115210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„Водоснабдяване и канализация“ ЕАД - Бургас</v>
      </c>
      <c r="B614" s="105" t="str">
        <f t="shared" si="40"/>
        <v>812115210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„Водоснабдяване и канализация“ ЕАД - Бургас</v>
      </c>
      <c r="B615" s="105" t="str">
        <f t="shared" si="40"/>
        <v>812115210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„Водоснабдяване и канализация“ ЕАД - Бургас</v>
      </c>
      <c r="B616" s="105" t="str">
        <f t="shared" si="40"/>
        <v>812115210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„Водоснабдяване и канализация“ ЕАД - Бургас</v>
      </c>
      <c r="B617" s="105" t="str">
        <f t="shared" si="40"/>
        <v>812115210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„Водоснабдяване и канализация“ ЕАД - Бургас</v>
      </c>
      <c r="B618" s="105" t="str">
        <f t="shared" si="40"/>
        <v>812115210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„Водоснабдяване и канализация“ ЕАД - Бургас</v>
      </c>
      <c r="B619" s="105" t="str">
        <f t="shared" si="40"/>
        <v>812115210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„Водоснабдяване и канализация“ ЕАД - Бургас</v>
      </c>
      <c r="B620" s="105" t="str">
        <f t="shared" si="40"/>
        <v>812115210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„Водоснабдяване и канализация“ ЕАД - Бургас</v>
      </c>
      <c r="B621" s="105" t="str">
        <f t="shared" si="40"/>
        <v>812115210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„Водоснабдяване и канализация“ ЕАД - Бургас</v>
      </c>
      <c r="B622" s="105" t="str">
        <f t="shared" si="40"/>
        <v>812115210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„Водоснабдяване и канализация“ ЕАД - Бургас</v>
      </c>
      <c r="B623" s="105" t="str">
        <f t="shared" si="40"/>
        <v>812115210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„Водоснабдяване и канализация“ ЕАД - Бургас</v>
      </c>
      <c r="B624" s="105" t="str">
        <f t="shared" si="40"/>
        <v>812115210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„Водоснабдяване и канализация“ ЕАД - Бургас</v>
      </c>
      <c r="B625" s="105" t="str">
        <f t="shared" si="40"/>
        <v>812115210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„Водоснабдяване и канализация“ ЕАД - Бургас</v>
      </c>
      <c r="B626" s="105" t="str">
        <f t="shared" si="40"/>
        <v>812115210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„Водоснабдяване и канализация“ ЕАД - Бургас</v>
      </c>
      <c r="B627" s="105" t="str">
        <f t="shared" si="40"/>
        <v>812115210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„Водоснабдяване и канализация“ ЕАД - Бургас</v>
      </c>
      <c r="B628" s="105" t="str">
        <f t="shared" si="40"/>
        <v>812115210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„Водоснабдяване и канализация“ ЕАД - Бургас</v>
      </c>
      <c r="B629" s="105" t="str">
        <f t="shared" si="40"/>
        <v>812115210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„Водоснабдяване и канализация“ ЕАД - Бургас</v>
      </c>
      <c r="B630" s="105" t="str">
        <f t="shared" si="40"/>
        <v>812115210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„Водоснабдяване и канализация“ ЕАД - Бургас</v>
      </c>
      <c r="B631" s="105" t="str">
        <f t="shared" si="40"/>
        <v>812115210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„Водоснабдяване и канализация“ ЕАД - Бургас</v>
      </c>
      <c r="B632" s="105" t="str">
        <f t="shared" si="40"/>
        <v>812115210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„Водоснабдяване и канализация“ ЕАД - Бургас</v>
      </c>
      <c r="B633" s="105" t="str">
        <f t="shared" si="40"/>
        <v>812115210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„Водоснабдяване и канализация“ ЕАД - Бургас</v>
      </c>
      <c r="B634" s="105" t="str">
        <f t="shared" si="40"/>
        <v>812115210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„Водоснабдяване и канализация“ ЕАД - Бургас</v>
      </c>
      <c r="B635" s="105" t="str">
        <f t="shared" si="40"/>
        <v>812115210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„Водоснабдяване и канализация“ ЕАД - Бургас</v>
      </c>
      <c r="B636" s="105" t="str">
        <f t="shared" si="40"/>
        <v>812115210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„Водоснабдяване и канализация“ ЕАД - Бургас</v>
      </c>
      <c r="B637" s="105" t="str">
        <f t="shared" si="40"/>
        <v>812115210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„Водоснабдяване и канализация“ ЕАД - Бургас</v>
      </c>
      <c r="B638" s="105" t="str">
        <f t="shared" si="40"/>
        <v>812115210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„Водоснабдяване и канализация“ ЕАД - Бургас</v>
      </c>
      <c r="B639" s="105" t="str">
        <f t="shared" si="40"/>
        <v>812115210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„Водоснабдяване и канализация“ ЕАД - Бургас</v>
      </c>
      <c r="B640" s="105" t="str">
        <f t="shared" si="40"/>
        <v>812115210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„Водоснабдяване и канализация“ ЕАД - Бургас</v>
      </c>
      <c r="B641" s="105" t="str">
        <f t="shared" si="40"/>
        <v>812115210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37</v>
      </c>
    </row>
    <row r="642" spans="1:8">
      <c r="A642" s="105" t="str">
        <f t="shared" si="39"/>
        <v>„Водоснабдяване и канализация“ ЕАД - Бургас</v>
      </c>
      <c r="B642" s="105" t="str">
        <f t="shared" si="40"/>
        <v>812115210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5235</v>
      </c>
    </row>
    <row r="643" spans="1:8">
      <c r="A643" s="105" t="str">
        <f t="shared" si="39"/>
        <v>„Водоснабдяване и канализация“ ЕАД - Бургас</v>
      </c>
      <c r="B643" s="105" t="str">
        <f t="shared" si="40"/>
        <v>812115210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8545</v>
      </c>
    </row>
    <row r="644" spans="1:8">
      <c r="A644" s="105" t="str">
        <f t="shared" si="39"/>
        <v>„Водоснабдяване и канализация“ ЕАД - Бургас</v>
      </c>
      <c r="B644" s="105" t="str">
        <f t="shared" si="40"/>
        <v>812115210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100</v>
      </c>
    </row>
    <row r="645" spans="1:8">
      <c r="A645" s="105" t="str">
        <f t="shared" si="39"/>
        <v>„Водоснабдяване и канализация“ ЕАД - Бургас</v>
      </c>
      <c r="B645" s="105" t="str">
        <f t="shared" si="40"/>
        <v>812115210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13182</v>
      </c>
    </row>
    <row r="646" spans="1:8">
      <c r="A646" s="105" t="str">
        <f t="shared" si="39"/>
        <v>„Водоснабдяване и канализация“ ЕАД - Бургас</v>
      </c>
      <c r="B646" s="105" t="str">
        <f t="shared" si="40"/>
        <v>812115210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164</v>
      </c>
    </row>
    <row r="647" spans="1:8">
      <c r="A647" s="105" t="str">
        <f t="shared" si="39"/>
        <v>„Водоснабдяване и канализация“ ЕАД - Бургас</v>
      </c>
      <c r="B647" s="105" t="str">
        <f t="shared" si="40"/>
        <v>812115210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818</v>
      </c>
    </row>
    <row r="648" spans="1:8">
      <c r="A648" s="105" t="str">
        <f t="shared" si="39"/>
        <v>„Водоснабдяване и канализация“ ЕАД - Бургас</v>
      </c>
      <c r="B648" s="105" t="str">
        <f t="shared" si="40"/>
        <v>812115210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„Водоснабдяване и канализация“ ЕАД - Бургас</v>
      </c>
      <c r="B649" s="105" t="str">
        <f t="shared" si="40"/>
        <v>812115210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28081</v>
      </c>
    </row>
    <row r="650" spans="1:8">
      <c r="A650" s="105" t="str">
        <f t="shared" si="39"/>
        <v>„Водоснабдяване и канализация“ ЕАД - Бургас</v>
      </c>
      <c r="B650" s="105" t="str">
        <f t="shared" si="40"/>
        <v>812115210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„Водоснабдяване и канализация“ ЕАД - Бургас</v>
      </c>
      <c r="B651" s="105" t="str">
        <f t="shared" si="40"/>
        <v>812115210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„Водоснабдяване и канализация“ ЕАД - Бургас</v>
      </c>
      <c r="B652" s="105" t="str">
        <f t="shared" si="40"/>
        <v>812115210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41312</v>
      </c>
    </row>
    <row r="653" spans="1:8">
      <c r="A653" s="105" t="str">
        <f t="shared" ref="A653:A716" si="42">pdeName</f>
        <v>„Водоснабдяване и канализация“ ЕАД - Бургас</v>
      </c>
      <c r="B653" s="105" t="str">
        <f t="shared" ref="B653:B716" si="43">pdeBulstat</f>
        <v>812115210</v>
      </c>
      <c r="C653" s="581">
        <f t="shared" ref="C653:C716" si="44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„Водоснабдяване и канализация“ ЕАД - Бургас</v>
      </c>
      <c r="B654" s="105" t="str">
        <f t="shared" si="43"/>
        <v>812115210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„Водоснабдяване и канализация“ ЕАД - Бургас</v>
      </c>
      <c r="B655" s="105" t="str">
        <f t="shared" si="43"/>
        <v>812115210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„Водоснабдяване и канализация“ ЕАД - Бургас</v>
      </c>
      <c r="B656" s="105" t="str">
        <f t="shared" si="43"/>
        <v>812115210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41312</v>
      </c>
    </row>
    <row r="657" spans="1:8">
      <c r="A657" s="105" t="str">
        <f t="shared" si="42"/>
        <v>„Водоснабдяване и канализация“ ЕАД - Бургас</v>
      </c>
      <c r="B657" s="105" t="str">
        <f t="shared" si="43"/>
        <v>812115210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3008</v>
      </c>
    </row>
    <row r="658" spans="1:8">
      <c r="A658" s="105" t="str">
        <f t="shared" si="42"/>
        <v>„Водоснабдяване и канализация“ ЕАД - Бургас</v>
      </c>
      <c r="B658" s="105" t="str">
        <f t="shared" si="43"/>
        <v>812115210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„Водоснабдяване и канализация“ ЕАД - Бургас</v>
      </c>
      <c r="B659" s="105" t="str">
        <f t="shared" si="43"/>
        <v>812115210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„Водоснабдяване и канализация“ ЕАД - Бургас</v>
      </c>
      <c r="B660" s="105" t="str">
        <f t="shared" si="43"/>
        <v>812115210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3008</v>
      </c>
    </row>
    <row r="661" spans="1:8">
      <c r="A661" s="105" t="str">
        <f t="shared" si="42"/>
        <v>„Водоснабдяване и канализация“ ЕАД - Бургас</v>
      </c>
      <c r="B661" s="105" t="str">
        <f t="shared" si="43"/>
        <v>812115210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„Водоснабдяване и канализация“ ЕАД - Бургас</v>
      </c>
      <c r="B662" s="105" t="str">
        <f t="shared" si="43"/>
        <v>812115210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„Водоснабдяване и канализация“ ЕАД - Бургас</v>
      </c>
      <c r="B663" s="105" t="str">
        <f t="shared" si="43"/>
        <v>812115210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„Водоснабдяване и канализация“ ЕАД - Бургас</v>
      </c>
      <c r="B664" s="105" t="str">
        <f t="shared" si="43"/>
        <v>812115210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„Водоснабдяване и канализация“ ЕАД - Бургас</v>
      </c>
      <c r="B665" s="105" t="str">
        <f t="shared" si="43"/>
        <v>812115210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„Водоснабдяване и канализация“ ЕАД - Бургас</v>
      </c>
      <c r="B666" s="105" t="str">
        <f t="shared" si="43"/>
        <v>812115210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„Водоснабдяване и канализация“ ЕАД - Бургас</v>
      </c>
      <c r="B667" s="105" t="str">
        <f t="shared" si="43"/>
        <v>812115210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„Водоснабдяване и канализация“ ЕАД - Бургас</v>
      </c>
      <c r="B668" s="105" t="str">
        <f t="shared" si="43"/>
        <v>812115210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3008</v>
      </c>
    </row>
    <row r="669" spans="1:8">
      <c r="A669" s="105" t="str">
        <f t="shared" si="42"/>
        <v>„Водоснабдяване и канализация“ ЕАД - Бургас</v>
      </c>
      <c r="B669" s="105" t="str">
        <f t="shared" si="43"/>
        <v>812115210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„Водоснабдяване и канализация“ ЕАД - Бургас</v>
      </c>
      <c r="B670" s="105" t="str">
        <f t="shared" si="43"/>
        <v>812115210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72401</v>
      </c>
    </row>
    <row r="671" spans="1:8">
      <c r="A671" s="105" t="str">
        <f t="shared" si="42"/>
        <v>„Водоснабдяване и канализация“ ЕАД - Бургас</v>
      </c>
      <c r="B671" s="105" t="str">
        <f t="shared" si="43"/>
        <v>812115210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„Водоснабдяване и канализация“ ЕАД - Бургас</v>
      </c>
      <c r="B672" s="105" t="str">
        <f t="shared" si="43"/>
        <v>812115210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5899</v>
      </c>
    </row>
    <row r="673" spans="1:8">
      <c r="A673" s="105" t="str">
        <f t="shared" si="42"/>
        <v>„Водоснабдяване и канализация“ ЕАД - Бургас</v>
      </c>
      <c r="B673" s="105" t="str">
        <f t="shared" si="43"/>
        <v>812115210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18889</v>
      </c>
    </row>
    <row r="674" spans="1:8">
      <c r="A674" s="105" t="str">
        <f t="shared" si="42"/>
        <v>„Водоснабдяване и канализация“ ЕАД - Бургас</v>
      </c>
      <c r="B674" s="105" t="str">
        <f t="shared" si="43"/>
        <v>812115210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48871</v>
      </c>
    </row>
    <row r="675" spans="1:8">
      <c r="A675" s="105" t="str">
        <f t="shared" si="42"/>
        <v>„Водоснабдяване и канализация“ ЕАД - Бургас</v>
      </c>
      <c r="B675" s="105" t="str">
        <f t="shared" si="43"/>
        <v>812115210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10911</v>
      </c>
    </row>
    <row r="676" spans="1:8">
      <c r="A676" s="105" t="str">
        <f t="shared" si="42"/>
        <v>„Водоснабдяване и канализация“ ЕАД - Бургас</v>
      </c>
      <c r="B676" s="105" t="str">
        <f t="shared" si="43"/>
        <v>812115210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140</v>
      </c>
    </row>
    <row r="677" spans="1:8">
      <c r="A677" s="105" t="str">
        <f t="shared" si="42"/>
        <v>„Водоснабдяване и канализация“ ЕАД - Бургас</v>
      </c>
      <c r="B677" s="105" t="str">
        <f t="shared" si="43"/>
        <v>812115210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„Водоснабдяване и канализация“ ЕАД - Бургас</v>
      </c>
      <c r="B678" s="105" t="str">
        <f t="shared" si="43"/>
        <v>812115210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„Водоснабдяване и канализация“ ЕАД - Бургас</v>
      </c>
      <c r="B679" s="105" t="str">
        <f t="shared" si="43"/>
        <v>812115210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84710</v>
      </c>
    </row>
    <row r="680" spans="1:8">
      <c r="A680" s="105" t="str">
        <f t="shared" si="42"/>
        <v>„Водоснабдяване и канализация“ ЕАД - Бургас</v>
      </c>
      <c r="B680" s="105" t="str">
        <f t="shared" si="43"/>
        <v>812115210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„Водоснабдяване и канализация“ ЕАД - Бургас</v>
      </c>
      <c r="B681" s="105" t="str">
        <f t="shared" si="43"/>
        <v>812115210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„Водоснабдяване и канализация“ ЕАД - Бургас</v>
      </c>
      <c r="B682" s="105" t="str">
        <f t="shared" si="43"/>
        <v>812115210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1800</v>
      </c>
    </row>
    <row r="683" spans="1:8">
      <c r="A683" s="105" t="str">
        <f t="shared" si="42"/>
        <v>„Водоснабдяване и канализация“ ЕАД - Бургас</v>
      </c>
      <c r="B683" s="105" t="str">
        <f t="shared" si="43"/>
        <v>812115210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„Водоснабдяване и канализация“ ЕАД - Бургас</v>
      </c>
      <c r="B684" s="105" t="str">
        <f t="shared" si="43"/>
        <v>812115210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„Водоснабдяване и канализация“ ЕАД - Бургас</v>
      </c>
      <c r="B685" s="105" t="str">
        <f t="shared" si="43"/>
        <v>812115210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„Водоснабдяване и канализация“ ЕАД - Бургас</v>
      </c>
      <c r="B686" s="105" t="str">
        <f t="shared" si="43"/>
        <v>812115210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1800</v>
      </c>
    </row>
    <row r="687" spans="1:8">
      <c r="A687" s="105" t="str">
        <f t="shared" si="42"/>
        <v>„Водоснабдяване и канализация“ ЕАД - Бургас</v>
      </c>
      <c r="B687" s="105" t="str">
        <f t="shared" si="43"/>
        <v>812115210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„Водоснабдяване и канализация“ ЕАД - Бургас</v>
      </c>
      <c r="B688" s="105" t="str">
        <f t="shared" si="43"/>
        <v>812115210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„Водоснабдяване и канализация“ ЕАД - Бургас</v>
      </c>
      <c r="B689" s="105" t="str">
        <f t="shared" si="43"/>
        <v>812115210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„Водоснабдяване и канализация“ ЕАД - Бургас</v>
      </c>
      <c r="B690" s="105" t="str">
        <f t="shared" si="43"/>
        <v>812115210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„Водоснабдяване и канализация“ ЕАД - Бургас</v>
      </c>
      <c r="B691" s="105" t="str">
        <f t="shared" si="43"/>
        <v>812115210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„Водоснабдяване и канализация“ ЕАД - Бургас</v>
      </c>
      <c r="B692" s="105" t="str">
        <f t="shared" si="43"/>
        <v>812115210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„Водоснабдяване и канализация“ ЕАД - Бургас</v>
      </c>
      <c r="B693" s="105" t="str">
        <f t="shared" si="43"/>
        <v>812115210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„Водоснабдяване и канализация“ ЕАД - Бургас</v>
      </c>
      <c r="B694" s="105" t="str">
        <f t="shared" si="43"/>
        <v>812115210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„Водоснабдяване и канализация“ ЕАД - Бургас</v>
      </c>
      <c r="B695" s="105" t="str">
        <f t="shared" si="43"/>
        <v>812115210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„Водоснабдяване и канализация“ ЕАД - Бургас</v>
      </c>
      <c r="B696" s="105" t="str">
        <f t="shared" si="43"/>
        <v>812115210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„Водоснабдяване и канализация“ ЕАД - Бургас</v>
      </c>
      <c r="B697" s="105" t="str">
        <f t="shared" si="43"/>
        <v>812115210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„Водоснабдяване и канализация“ ЕАД - Бургас</v>
      </c>
      <c r="B698" s="105" t="str">
        <f t="shared" si="43"/>
        <v>812115210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„Водоснабдяване и канализация“ ЕАД - Бургас</v>
      </c>
      <c r="B699" s="105" t="str">
        <f t="shared" si="43"/>
        <v>812115210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„Водоснабдяване и канализация“ ЕАД - Бургас</v>
      </c>
      <c r="B700" s="105" t="str">
        <f t="shared" si="43"/>
        <v>812115210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86510</v>
      </c>
    </row>
    <row r="701" spans="1:8">
      <c r="A701" s="105" t="str">
        <f t="shared" si="42"/>
        <v>„Водоснабдяване и канализация“ ЕАД - Бургас</v>
      </c>
      <c r="B701" s="105" t="str">
        <f t="shared" si="43"/>
        <v>812115210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„Водоснабдяване и канализация“ ЕАД - Бургас</v>
      </c>
      <c r="B702" s="105" t="str">
        <f t="shared" si="43"/>
        <v>812115210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238</v>
      </c>
    </row>
    <row r="703" spans="1:8">
      <c r="A703" s="105" t="str">
        <f t="shared" si="42"/>
        <v>„Водоснабдяване и канализация“ ЕАД - Бургас</v>
      </c>
      <c r="B703" s="105" t="str">
        <f t="shared" si="43"/>
        <v>812115210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561</v>
      </c>
    </row>
    <row r="704" spans="1:8">
      <c r="A704" s="105" t="str">
        <f t="shared" si="42"/>
        <v>„Водоснабдяване и канализация“ ЕАД - Бургас</v>
      </c>
      <c r="B704" s="105" t="str">
        <f t="shared" si="43"/>
        <v>812115210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779</v>
      </c>
    </row>
    <row r="705" spans="1:8">
      <c r="A705" s="105" t="str">
        <f t="shared" si="42"/>
        <v>„Водоснабдяване и канализация“ ЕАД - Бургас</v>
      </c>
      <c r="B705" s="105" t="str">
        <f t="shared" si="43"/>
        <v>812115210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898</v>
      </c>
    </row>
    <row r="706" spans="1:8">
      <c r="A706" s="105" t="str">
        <f t="shared" si="42"/>
        <v>„Водоснабдяване и канализация“ ЕАД - Бургас</v>
      </c>
      <c r="B706" s="105" t="str">
        <f t="shared" si="43"/>
        <v>812115210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9</v>
      </c>
    </row>
    <row r="707" spans="1:8">
      <c r="A707" s="105" t="str">
        <f t="shared" si="42"/>
        <v>„Водоснабдяване и канализация“ ЕАД - Бургас</v>
      </c>
      <c r="B707" s="105" t="str">
        <f t="shared" si="43"/>
        <v>812115210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„Водоснабдяване и канализация“ ЕАД - Бургас</v>
      </c>
      <c r="B708" s="105" t="str">
        <f t="shared" si="43"/>
        <v>812115210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„Водоснабдяване и канализация“ ЕАД - Бургас</v>
      </c>
      <c r="B709" s="105" t="str">
        <f t="shared" si="43"/>
        <v>812115210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2485</v>
      </c>
    </row>
    <row r="710" spans="1:8">
      <c r="A710" s="105" t="str">
        <f t="shared" si="42"/>
        <v>„Водоснабдяване и канализация“ ЕАД - Бургас</v>
      </c>
      <c r="B710" s="105" t="str">
        <f t="shared" si="43"/>
        <v>812115210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„Водоснабдяване и канализация“ ЕАД - Бургас</v>
      </c>
      <c r="B711" s="105" t="str">
        <f t="shared" si="43"/>
        <v>812115210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„Водоснабдяване и канализация“ ЕАД - Бургас</v>
      </c>
      <c r="B712" s="105" t="str">
        <f t="shared" si="43"/>
        <v>812115210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2068</v>
      </c>
    </row>
    <row r="713" spans="1:8">
      <c r="A713" s="105" t="str">
        <f t="shared" si="42"/>
        <v>„Водоснабдяване и канализация“ ЕАД - Бургас</v>
      </c>
      <c r="B713" s="105" t="str">
        <f t="shared" si="43"/>
        <v>812115210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„Водоснабдяване и канализация“ ЕАД - Бургас</v>
      </c>
      <c r="B714" s="105" t="str">
        <f t="shared" si="43"/>
        <v>812115210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„Водоснабдяване и канализация“ ЕАД - Бургас</v>
      </c>
      <c r="B715" s="105" t="str">
        <f t="shared" si="43"/>
        <v>812115210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„Водоснабдяване и канализация“ ЕАД - Бургас</v>
      </c>
      <c r="B716" s="105" t="str">
        <f t="shared" si="43"/>
        <v>812115210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2068</v>
      </c>
    </row>
    <row r="717" spans="1:8">
      <c r="A717" s="105" t="str">
        <f t="shared" ref="A717:A780" si="45">pdeName</f>
        <v>„Водоснабдяване и канализация“ ЕАД - Бургас</v>
      </c>
      <c r="B717" s="105" t="str">
        <f t="shared" ref="B717:B780" si="46">pdeBulstat</f>
        <v>812115210</v>
      </c>
      <c r="C717" s="581">
        <f t="shared" ref="C717:C780" si="47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„Водоснабдяване и канализация“ ЕАД - Бургас</v>
      </c>
      <c r="B718" s="105" t="str">
        <f t="shared" si="46"/>
        <v>812115210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„Водоснабдяване и канализация“ ЕАД - Бургас</v>
      </c>
      <c r="B719" s="105" t="str">
        <f t="shared" si="46"/>
        <v>812115210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„Водоснабдяване и канализация“ ЕАД - Бургас</v>
      </c>
      <c r="B720" s="105" t="str">
        <f t="shared" si="46"/>
        <v>812115210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„Водоснабдяване и канализация“ ЕАД - Бургас</v>
      </c>
      <c r="B721" s="105" t="str">
        <f t="shared" si="46"/>
        <v>812115210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„Водоснабдяване и канализация“ ЕАД - Бургас</v>
      </c>
      <c r="B722" s="105" t="str">
        <f t="shared" si="46"/>
        <v>812115210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„Водоснабдяване и канализация“ ЕАД - Бургас</v>
      </c>
      <c r="B723" s="105" t="str">
        <f t="shared" si="46"/>
        <v>812115210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„Водоснабдяване и канализация“ ЕАД - Бургас</v>
      </c>
      <c r="B724" s="105" t="str">
        <f t="shared" si="46"/>
        <v>812115210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„Водоснабдяване и канализация“ ЕАД - Бургас</v>
      </c>
      <c r="B725" s="105" t="str">
        <f t="shared" si="46"/>
        <v>812115210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„Водоснабдяване и канализация“ ЕАД - Бургас</v>
      </c>
      <c r="B726" s="105" t="str">
        <f t="shared" si="46"/>
        <v>812115210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„Водоснабдяване и канализация“ ЕАД - Бургас</v>
      </c>
      <c r="B727" s="105" t="str">
        <f t="shared" si="46"/>
        <v>812115210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„Водоснабдяване и канализация“ ЕАД - Бургас</v>
      </c>
      <c r="B728" s="105" t="str">
        <f t="shared" si="46"/>
        <v>812115210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„Водоснабдяване и канализация“ ЕАД - Бургас</v>
      </c>
      <c r="B729" s="105" t="str">
        <f t="shared" si="46"/>
        <v>812115210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„Водоснабдяване и канализация“ ЕАД - Бургас</v>
      </c>
      <c r="B730" s="105" t="str">
        <f t="shared" si="46"/>
        <v>812115210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4553</v>
      </c>
    </row>
    <row r="731" spans="1:8">
      <c r="A731" s="105" t="str">
        <f t="shared" si="45"/>
        <v>„Водоснабдяване и канализация“ ЕАД - Бургас</v>
      </c>
      <c r="B731" s="105" t="str">
        <f t="shared" si="46"/>
        <v>812115210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„Водоснабдяване и канализация“ ЕАД - Бургас</v>
      </c>
      <c r="B732" s="105" t="str">
        <f t="shared" si="46"/>
        <v>812115210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3490</v>
      </c>
    </row>
    <row r="733" spans="1:8">
      <c r="A733" s="105" t="str">
        <f t="shared" si="45"/>
        <v>„Водоснабдяване и канализация“ ЕАД - Бургас</v>
      </c>
      <c r="B733" s="105" t="str">
        <f t="shared" si="46"/>
        <v>812115210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11677</v>
      </c>
    </row>
    <row r="734" spans="1:8">
      <c r="A734" s="105" t="str">
        <f t="shared" si="45"/>
        <v>„Водоснабдяване и канализация“ ЕАД - Бургас</v>
      </c>
      <c r="B734" s="105" t="str">
        <f t="shared" si="46"/>
        <v>812115210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49582</v>
      </c>
    </row>
    <row r="735" spans="1:8">
      <c r="A735" s="105" t="str">
        <f t="shared" si="45"/>
        <v>„Водоснабдяване и канализация“ ЕАД - Бургас</v>
      </c>
      <c r="B735" s="105" t="str">
        <f t="shared" si="46"/>
        <v>812115210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„Водоснабдяване и канализация“ ЕАД - Бургас</v>
      </c>
      <c r="B736" s="105" t="str">
        <f t="shared" si="46"/>
        <v>812115210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22</v>
      </c>
    </row>
    <row r="737" spans="1:8">
      <c r="A737" s="105" t="str">
        <f t="shared" si="45"/>
        <v>„Водоснабдяване и канализация“ ЕАД - Бургас</v>
      </c>
      <c r="B737" s="105" t="str">
        <f t="shared" si="46"/>
        <v>812115210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„Водоснабдяване и канализация“ ЕАД - Бургас</v>
      </c>
      <c r="B738" s="105" t="str">
        <f t="shared" si="46"/>
        <v>812115210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„Водоснабдяване и канализация“ ЕАД - Бургас</v>
      </c>
      <c r="B739" s="105" t="str">
        <f t="shared" si="46"/>
        <v>812115210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64771</v>
      </c>
    </row>
    <row r="740" spans="1:8">
      <c r="A740" s="105" t="str">
        <f t="shared" si="45"/>
        <v>„Водоснабдяване и канализация“ ЕАД - Бургас</v>
      </c>
      <c r="B740" s="105" t="str">
        <f t="shared" si="46"/>
        <v>812115210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„Водоснабдяване и канализация“ ЕАД - Бургас</v>
      </c>
      <c r="B741" s="105" t="str">
        <f t="shared" si="46"/>
        <v>812115210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„Водоснабдяване и канализация“ ЕАД - Бургас</v>
      </c>
      <c r="B742" s="105" t="str">
        <f t="shared" si="46"/>
        <v>812115210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1008</v>
      </c>
    </row>
    <row r="743" spans="1:8">
      <c r="A743" s="105" t="str">
        <f t="shared" si="45"/>
        <v>„Водоснабдяване и канализация“ ЕАД - Бургас</v>
      </c>
      <c r="B743" s="105" t="str">
        <f t="shared" si="46"/>
        <v>812115210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„Водоснабдяване и канализация“ ЕАД - Бургас</v>
      </c>
      <c r="B744" s="105" t="str">
        <f t="shared" si="46"/>
        <v>812115210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„Водоснабдяване и канализация“ ЕАД - Бургас</v>
      </c>
      <c r="B745" s="105" t="str">
        <f t="shared" si="46"/>
        <v>812115210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„Водоснабдяване и канализация“ ЕАД - Бургас</v>
      </c>
      <c r="B746" s="105" t="str">
        <f t="shared" si="46"/>
        <v>812115210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1008</v>
      </c>
    </row>
    <row r="747" spans="1:8">
      <c r="A747" s="105" t="str">
        <f t="shared" si="45"/>
        <v>„Водоснабдяване и канализация“ ЕАД - Бургас</v>
      </c>
      <c r="B747" s="105" t="str">
        <f t="shared" si="46"/>
        <v>812115210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„Водоснабдяване и канализация“ ЕАД - Бургас</v>
      </c>
      <c r="B748" s="105" t="str">
        <f t="shared" si="46"/>
        <v>812115210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„Водоснабдяване и канализация“ ЕАД - Бургас</v>
      </c>
      <c r="B749" s="105" t="str">
        <f t="shared" si="46"/>
        <v>812115210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„Водоснабдяване и канализация“ ЕАД - Бургас</v>
      </c>
      <c r="B750" s="105" t="str">
        <f t="shared" si="46"/>
        <v>812115210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„Водоснабдяване и канализация“ ЕАД - Бургас</v>
      </c>
      <c r="B751" s="105" t="str">
        <f t="shared" si="46"/>
        <v>812115210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„Водоснабдяване и канализация“ ЕАД - Бургас</v>
      </c>
      <c r="B752" s="105" t="str">
        <f t="shared" si="46"/>
        <v>812115210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„Водоснабдяване и канализация“ ЕАД - Бургас</v>
      </c>
      <c r="B753" s="105" t="str">
        <f t="shared" si="46"/>
        <v>812115210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„Водоснабдяване и канализация“ ЕАД - Бургас</v>
      </c>
      <c r="B754" s="105" t="str">
        <f t="shared" si="46"/>
        <v>812115210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„Водоснабдяване и канализация“ ЕАД - Бургас</v>
      </c>
      <c r="B755" s="105" t="str">
        <f t="shared" si="46"/>
        <v>812115210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„Водоснабдяване и канализация“ ЕАД - Бургас</v>
      </c>
      <c r="B756" s="105" t="str">
        <f t="shared" si="46"/>
        <v>812115210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„Водоснабдяване и канализация“ ЕАД - Бургас</v>
      </c>
      <c r="B757" s="105" t="str">
        <f t="shared" si="46"/>
        <v>812115210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„Водоснабдяване и канализация“ ЕАД - Бургас</v>
      </c>
      <c r="B758" s="105" t="str">
        <f t="shared" si="46"/>
        <v>812115210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„Водоснабдяване и канализация“ ЕАД - Бургас</v>
      </c>
      <c r="B759" s="105" t="str">
        <f t="shared" si="46"/>
        <v>812115210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„Водоснабдяване и канализация“ ЕАД - Бургас</v>
      </c>
      <c r="B760" s="105" t="str">
        <f t="shared" si="46"/>
        <v>812115210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65779</v>
      </c>
    </row>
    <row r="761" spans="1:8">
      <c r="A761" s="105" t="str">
        <f t="shared" si="45"/>
        <v>„Водоснабдяване и канализация“ ЕАД - Бургас</v>
      </c>
      <c r="B761" s="105" t="str">
        <f t="shared" si="46"/>
        <v>812115210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„Водоснабдяване и канализация“ ЕАД - Бургас</v>
      </c>
      <c r="B762" s="105" t="str">
        <f t="shared" si="46"/>
        <v>812115210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2647</v>
      </c>
    </row>
    <row r="763" spans="1:8">
      <c r="A763" s="105" t="str">
        <f t="shared" si="45"/>
        <v>„Водоснабдяване и канализация“ ЕАД - Бургас</v>
      </c>
      <c r="B763" s="105" t="str">
        <f t="shared" si="46"/>
        <v>812115210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7773</v>
      </c>
    </row>
    <row r="764" spans="1:8">
      <c r="A764" s="105" t="str">
        <f t="shared" si="45"/>
        <v>„Водоснабдяване и канализация“ ЕАД - Бургас</v>
      </c>
      <c r="B764" s="105" t="str">
        <f t="shared" si="46"/>
        <v>812115210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68</v>
      </c>
    </row>
    <row r="765" spans="1:8">
      <c r="A765" s="105" t="str">
        <f t="shared" si="45"/>
        <v>„Водоснабдяване и канализация“ ЕАД - Бургас</v>
      </c>
      <c r="B765" s="105" t="str">
        <f t="shared" si="46"/>
        <v>812115210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11809</v>
      </c>
    </row>
    <row r="766" spans="1:8">
      <c r="A766" s="105" t="str">
        <f t="shared" si="45"/>
        <v>„Водоснабдяване и канализация“ ЕАД - Бургас</v>
      </c>
      <c r="B766" s="105" t="str">
        <f t="shared" si="46"/>
        <v>812115210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127</v>
      </c>
    </row>
    <row r="767" spans="1:8">
      <c r="A767" s="105" t="str">
        <f t="shared" si="45"/>
        <v>„Водоснабдяване и канализация“ ЕАД - Бургас</v>
      </c>
      <c r="B767" s="105" t="str">
        <f t="shared" si="46"/>
        <v>812115210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„Водоснабдяване и канализация“ ЕАД - Бургас</v>
      </c>
      <c r="B768" s="105" t="str">
        <f t="shared" si="46"/>
        <v>812115210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„Водоснабдяване и канализация“ ЕАД - Бургас</v>
      </c>
      <c r="B769" s="105" t="str">
        <f t="shared" si="46"/>
        <v>812115210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22424</v>
      </c>
    </row>
    <row r="770" spans="1:8">
      <c r="A770" s="105" t="str">
        <f t="shared" si="45"/>
        <v>„Водоснабдяване и канализация“ ЕАД - Бургас</v>
      </c>
      <c r="B770" s="105" t="str">
        <f t="shared" si="46"/>
        <v>812115210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„Водоснабдяване и канализация“ ЕАД - Бургас</v>
      </c>
      <c r="B771" s="105" t="str">
        <f t="shared" si="46"/>
        <v>812115210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„Водоснабдяване и канализация“ ЕАД - Бургас</v>
      </c>
      <c r="B772" s="105" t="str">
        <f t="shared" si="46"/>
        <v>812115210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2860</v>
      </c>
    </row>
    <row r="773" spans="1:8">
      <c r="A773" s="105" t="str">
        <f t="shared" si="45"/>
        <v>„Водоснабдяване и канализация“ ЕАД - Бургас</v>
      </c>
      <c r="B773" s="105" t="str">
        <f t="shared" si="46"/>
        <v>812115210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„Водоснабдяване и канализация“ ЕАД - Бургас</v>
      </c>
      <c r="B774" s="105" t="str">
        <f t="shared" si="46"/>
        <v>812115210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„Водоснабдяване и канализация“ ЕАД - Бургас</v>
      </c>
      <c r="B775" s="105" t="str">
        <f t="shared" si="46"/>
        <v>812115210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„Водоснабдяване и канализация“ ЕАД - Бургас</v>
      </c>
      <c r="B776" s="105" t="str">
        <f t="shared" si="46"/>
        <v>812115210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2860</v>
      </c>
    </row>
    <row r="777" spans="1:8">
      <c r="A777" s="105" t="str">
        <f t="shared" si="45"/>
        <v>„Водоснабдяване и канализация“ ЕАД - Бургас</v>
      </c>
      <c r="B777" s="105" t="str">
        <f t="shared" si="46"/>
        <v>812115210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„Водоснабдяване и канализация“ ЕАД - Бургас</v>
      </c>
      <c r="B778" s="105" t="str">
        <f t="shared" si="46"/>
        <v>812115210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„Водоснабдяване и канализация“ ЕАД - Бургас</v>
      </c>
      <c r="B779" s="105" t="str">
        <f t="shared" si="46"/>
        <v>812115210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„Водоснабдяване и канализация“ ЕАД - Бургас</v>
      </c>
      <c r="B780" s="105" t="str">
        <f t="shared" si="46"/>
        <v>812115210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„Водоснабдяване и канализация“ ЕАД - Бургас</v>
      </c>
      <c r="B781" s="105" t="str">
        <f t="shared" ref="B781:B844" si="49">pdeBulstat</f>
        <v>812115210</v>
      </c>
      <c r="C781" s="581">
        <f t="shared" ref="C781:C844" si="50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„Водоснабдяване и канализация“ ЕАД - Бургас</v>
      </c>
      <c r="B782" s="105" t="str">
        <f t="shared" si="49"/>
        <v>812115210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„Водоснабдяване и канализация“ ЕАД - Бургас</v>
      </c>
      <c r="B783" s="105" t="str">
        <f t="shared" si="49"/>
        <v>812115210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„Водоснабдяване и канализация“ ЕАД - Бургас</v>
      </c>
      <c r="B784" s="105" t="str">
        <f t="shared" si="49"/>
        <v>812115210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„Водоснабдяване и канализация“ ЕАД - Бургас</v>
      </c>
      <c r="B785" s="105" t="str">
        <f t="shared" si="49"/>
        <v>812115210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„Водоснабдяване и канализация“ ЕАД - Бургас</v>
      </c>
      <c r="B786" s="105" t="str">
        <f t="shared" si="49"/>
        <v>812115210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„Водоснабдяване и канализация“ ЕАД - Бургас</v>
      </c>
      <c r="B787" s="105" t="str">
        <f t="shared" si="49"/>
        <v>812115210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„Водоснабдяване и канализация“ ЕАД - Бургас</v>
      </c>
      <c r="B788" s="105" t="str">
        <f t="shared" si="49"/>
        <v>812115210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„Водоснабдяване и канализация“ ЕАД - Бургас</v>
      </c>
      <c r="B789" s="105" t="str">
        <f t="shared" si="49"/>
        <v>812115210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„Водоснабдяване и канализация“ ЕАД - Бургас</v>
      </c>
      <c r="B790" s="105" t="str">
        <f t="shared" si="49"/>
        <v>812115210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25284</v>
      </c>
    </row>
    <row r="791" spans="1:8">
      <c r="A791" s="105" t="str">
        <f t="shared" si="48"/>
        <v>„Водоснабдяване и канализация“ ЕАД - Бургас</v>
      </c>
      <c r="B791" s="105" t="str">
        <f t="shared" si="49"/>
        <v>812115210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„Водоснабдяване и канализация“ ЕАД - Бургас</v>
      </c>
      <c r="B792" s="105" t="str">
        <f t="shared" si="49"/>
        <v>812115210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„Водоснабдяване и канализация“ ЕАД - Бургас</v>
      </c>
      <c r="B793" s="105" t="str">
        <f t="shared" si="49"/>
        <v>812115210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„Водоснабдяване и канализация“ ЕАД - Бургас</v>
      </c>
      <c r="B794" s="105" t="str">
        <f t="shared" si="49"/>
        <v>812115210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„Водоснабдяване и канализация“ ЕАД - Бургас</v>
      </c>
      <c r="B795" s="105" t="str">
        <f t="shared" si="49"/>
        <v>812115210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„Водоснабдяване и канализация“ ЕАД - Бургас</v>
      </c>
      <c r="B796" s="105" t="str">
        <f t="shared" si="49"/>
        <v>812115210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„Водоснабдяване и канализация“ ЕАД - Бургас</v>
      </c>
      <c r="B797" s="105" t="str">
        <f t="shared" si="49"/>
        <v>812115210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„Водоснабдяване и канализация“ ЕАД - Бургас</v>
      </c>
      <c r="B798" s="105" t="str">
        <f t="shared" si="49"/>
        <v>812115210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„Водоснабдяване и канализация“ ЕАД - Бургас</v>
      </c>
      <c r="B799" s="105" t="str">
        <f t="shared" si="49"/>
        <v>812115210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„Водоснабдяване и канализация“ ЕАД - Бургас</v>
      </c>
      <c r="B800" s="105" t="str">
        <f t="shared" si="49"/>
        <v>812115210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„Водоснабдяване и канализация“ ЕАД - Бургас</v>
      </c>
      <c r="B801" s="105" t="str">
        <f t="shared" si="49"/>
        <v>812115210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„Водоснабдяване и канализация“ ЕАД - Бургас</v>
      </c>
      <c r="B802" s="105" t="str">
        <f t="shared" si="49"/>
        <v>812115210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„Водоснабдяване и канализация“ ЕАД - Бургас</v>
      </c>
      <c r="B803" s="105" t="str">
        <f t="shared" si="49"/>
        <v>812115210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„Водоснабдяване и канализация“ ЕАД - Бургас</v>
      </c>
      <c r="B804" s="105" t="str">
        <f t="shared" si="49"/>
        <v>812115210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„Водоснабдяване и канализация“ ЕАД - Бургас</v>
      </c>
      <c r="B805" s="105" t="str">
        <f t="shared" si="49"/>
        <v>812115210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„Водоснабдяване и канализация“ ЕАД - Бургас</v>
      </c>
      <c r="B806" s="105" t="str">
        <f t="shared" si="49"/>
        <v>812115210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„Водоснабдяване и канализация“ ЕАД - Бургас</v>
      </c>
      <c r="B807" s="105" t="str">
        <f t="shared" si="49"/>
        <v>812115210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„Водоснабдяване и канализация“ ЕАД - Бургас</v>
      </c>
      <c r="B808" s="105" t="str">
        <f t="shared" si="49"/>
        <v>812115210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„Водоснабдяване и канализация“ ЕАД - Бургас</v>
      </c>
      <c r="B809" s="105" t="str">
        <f t="shared" si="49"/>
        <v>812115210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„Водоснабдяване и канализация“ ЕАД - Бургас</v>
      </c>
      <c r="B810" s="105" t="str">
        <f t="shared" si="49"/>
        <v>812115210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„Водоснабдяване и канализация“ ЕАД - Бургас</v>
      </c>
      <c r="B811" s="105" t="str">
        <f t="shared" si="49"/>
        <v>812115210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„Водоснабдяване и канализация“ ЕАД - Бургас</v>
      </c>
      <c r="B812" s="105" t="str">
        <f t="shared" si="49"/>
        <v>812115210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„Водоснабдяване и канализация“ ЕАД - Бургас</v>
      </c>
      <c r="B813" s="105" t="str">
        <f t="shared" si="49"/>
        <v>812115210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„Водоснабдяване и канализация“ ЕАД - Бургас</v>
      </c>
      <c r="B814" s="105" t="str">
        <f t="shared" si="49"/>
        <v>812115210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„Водоснабдяване и канализация“ ЕАД - Бургас</v>
      </c>
      <c r="B815" s="105" t="str">
        <f t="shared" si="49"/>
        <v>812115210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„Водоснабдяване и канализация“ ЕАД - Бургас</v>
      </c>
      <c r="B816" s="105" t="str">
        <f t="shared" si="49"/>
        <v>812115210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„Водоснабдяване и канализация“ ЕАД - Бургас</v>
      </c>
      <c r="B817" s="105" t="str">
        <f t="shared" si="49"/>
        <v>812115210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„Водоснабдяване и канализация“ ЕАД - Бургас</v>
      </c>
      <c r="B818" s="105" t="str">
        <f t="shared" si="49"/>
        <v>812115210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„Водоснабдяване и канализация“ ЕАД - Бургас</v>
      </c>
      <c r="B819" s="105" t="str">
        <f t="shared" si="49"/>
        <v>812115210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„Водоснабдяване и канализация“ ЕАД - Бургас</v>
      </c>
      <c r="B820" s="105" t="str">
        <f t="shared" si="49"/>
        <v>812115210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„Водоснабдяване и канализация“ ЕАД - Бургас</v>
      </c>
      <c r="B821" s="105" t="str">
        <f t="shared" si="49"/>
        <v>812115210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„Водоснабдяване и канализация“ ЕАД - Бургас</v>
      </c>
      <c r="B822" s="105" t="str">
        <f t="shared" si="49"/>
        <v>812115210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„Водоснабдяване и канализация“ ЕАД - Бургас</v>
      </c>
      <c r="B823" s="105" t="str">
        <f t="shared" si="49"/>
        <v>812115210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„Водоснабдяване и канализация“ ЕАД - Бургас</v>
      </c>
      <c r="B824" s="105" t="str">
        <f t="shared" si="49"/>
        <v>812115210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„Водоснабдяване и канализация“ ЕАД - Бургас</v>
      </c>
      <c r="B825" s="105" t="str">
        <f t="shared" si="49"/>
        <v>812115210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„Водоснабдяване и канализация“ ЕАД - Бургас</v>
      </c>
      <c r="B826" s="105" t="str">
        <f t="shared" si="49"/>
        <v>812115210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„Водоснабдяване и канализация“ ЕАД - Бургас</v>
      </c>
      <c r="B827" s="105" t="str">
        <f t="shared" si="49"/>
        <v>812115210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„Водоснабдяване и канализация“ ЕАД - Бургас</v>
      </c>
      <c r="B828" s="105" t="str">
        <f t="shared" si="49"/>
        <v>812115210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„Водоснабдяване и канализация“ ЕАД - Бургас</v>
      </c>
      <c r="B829" s="105" t="str">
        <f t="shared" si="49"/>
        <v>812115210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„Водоснабдяване и канализация“ ЕАД - Бургас</v>
      </c>
      <c r="B830" s="105" t="str">
        <f t="shared" si="49"/>
        <v>812115210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„Водоснабдяване и канализация“ ЕАД - Бургас</v>
      </c>
      <c r="B831" s="105" t="str">
        <f t="shared" si="49"/>
        <v>812115210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„Водоснабдяване и канализация“ ЕАД - Бургас</v>
      </c>
      <c r="B832" s="105" t="str">
        <f t="shared" si="49"/>
        <v>812115210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„Водоснабдяване и канализация“ ЕАД - Бургас</v>
      </c>
      <c r="B833" s="105" t="str">
        <f t="shared" si="49"/>
        <v>812115210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„Водоснабдяване и канализация“ ЕАД - Бургас</v>
      </c>
      <c r="B834" s="105" t="str">
        <f t="shared" si="49"/>
        <v>812115210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„Водоснабдяване и канализация“ ЕАД - Бургас</v>
      </c>
      <c r="B835" s="105" t="str">
        <f t="shared" si="49"/>
        <v>812115210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„Водоснабдяване и канализация“ ЕАД - Бургас</v>
      </c>
      <c r="B836" s="105" t="str">
        <f t="shared" si="49"/>
        <v>812115210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„Водоснабдяване и канализация“ ЕАД - Бургас</v>
      </c>
      <c r="B837" s="105" t="str">
        <f t="shared" si="49"/>
        <v>812115210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„Водоснабдяване и канализация“ ЕАД - Бургас</v>
      </c>
      <c r="B838" s="105" t="str">
        <f t="shared" si="49"/>
        <v>812115210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„Водоснабдяване и канализация“ ЕАД - Бургас</v>
      </c>
      <c r="B839" s="105" t="str">
        <f t="shared" si="49"/>
        <v>812115210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„Водоснабдяване и канализация“ ЕАД - Бургас</v>
      </c>
      <c r="B840" s="105" t="str">
        <f t="shared" si="49"/>
        <v>812115210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„Водоснабдяване и канализация“ ЕАД - Бургас</v>
      </c>
      <c r="B841" s="105" t="str">
        <f t="shared" si="49"/>
        <v>812115210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„Водоснабдяване и канализация“ ЕАД - Бургас</v>
      </c>
      <c r="B842" s="105" t="str">
        <f t="shared" si="49"/>
        <v>812115210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„Водоснабдяване и канализация“ ЕАД - Бургас</v>
      </c>
      <c r="B843" s="105" t="str">
        <f t="shared" si="49"/>
        <v>812115210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„Водоснабдяване и канализация“ ЕАД - Бургас</v>
      </c>
      <c r="B844" s="105" t="str">
        <f t="shared" si="49"/>
        <v>812115210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„Водоснабдяване и канализация“ ЕАД - Бургас</v>
      </c>
      <c r="B845" s="105" t="str">
        <f t="shared" ref="B845:B910" si="52">pdeBulstat</f>
        <v>812115210</v>
      </c>
      <c r="C845" s="581">
        <f t="shared" ref="C845:C910" si="53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„Водоснабдяване и канализация“ ЕАД - Бургас</v>
      </c>
      <c r="B846" s="105" t="str">
        <f t="shared" si="52"/>
        <v>812115210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„Водоснабдяване и канализация“ ЕАД - Бургас</v>
      </c>
      <c r="B847" s="105" t="str">
        <f t="shared" si="52"/>
        <v>812115210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„Водоснабдяване и канализация“ ЕАД - Бургас</v>
      </c>
      <c r="B848" s="105" t="str">
        <f t="shared" si="52"/>
        <v>812115210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„Водоснабдяване и канализация“ ЕАД - Бургас</v>
      </c>
      <c r="B849" s="105" t="str">
        <f t="shared" si="52"/>
        <v>812115210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„Водоснабдяване и канализация“ ЕАД - Бургас</v>
      </c>
      <c r="B850" s="105" t="str">
        <f t="shared" si="52"/>
        <v>812115210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„Водоснабдяване и канализация“ ЕАД - Бургас</v>
      </c>
      <c r="B851" s="105" t="str">
        <f t="shared" si="52"/>
        <v>812115210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„Водоснабдяване и канализация“ ЕАД - Бургас</v>
      </c>
      <c r="B852" s="105" t="str">
        <f t="shared" si="52"/>
        <v>812115210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2647</v>
      </c>
    </row>
    <row r="853" spans="1:8">
      <c r="A853" s="105" t="str">
        <f t="shared" si="51"/>
        <v>„Водоснабдяване и канализация“ ЕАД - Бургас</v>
      </c>
      <c r="B853" s="105" t="str">
        <f t="shared" si="52"/>
        <v>812115210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7773</v>
      </c>
    </row>
    <row r="854" spans="1:8">
      <c r="A854" s="105" t="str">
        <f t="shared" si="51"/>
        <v>„Водоснабдяване и канализация“ ЕАД - Бургас</v>
      </c>
      <c r="B854" s="105" t="str">
        <f t="shared" si="52"/>
        <v>812115210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68</v>
      </c>
    </row>
    <row r="855" spans="1:8">
      <c r="A855" s="105" t="str">
        <f t="shared" si="51"/>
        <v>„Водоснабдяване и канализация“ ЕАД - Бургас</v>
      </c>
      <c r="B855" s="105" t="str">
        <f t="shared" si="52"/>
        <v>812115210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11809</v>
      </c>
    </row>
    <row r="856" spans="1:8">
      <c r="A856" s="105" t="str">
        <f t="shared" si="51"/>
        <v>„Водоснабдяване и канализация“ ЕАД - Бургас</v>
      </c>
      <c r="B856" s="105" t="str">
        <f t="shared" si="52"/>
        <v>812115210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127</v>
      </c>
    </row>
    <row r="857" spans="1:8">
      <c r="A857" s="105" t="str">
        <f t="shared" si="51"/>
        <v>„Водоснабдяване и канализация“ ЕАД - Бургас</v>
      </c>
      <c r="B857" s="105" t="str">
        <f t="shared" si="52"/>
        <v>812115210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„Водоснабдяване и канализация“ ЕАД - Бургас</v>
      </c>
      <c r="B858" s="105" t="str">
        <f t="shared" si="52"/>
        <v>812115210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„Водоснабдяване и канализация“ ЕАД - Бургас</v>
      </c>
      <c r="B859" s="105" t="str">
        <f t="shared" si="52"/>
        <v>812115210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22424</v>
      </c>
    </row>
    <row r="860" spans="1:8">
      <c r="A860" s="105" t="str">
        <f t="shared" si="51"/>
        <v>„Водоснабдяване и канализация“ ЕАД - Бургас</v>
      </c>
      <c r="B860" s="105" t="str">
        <f t="shared" si="52"/>
        <v>812115210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„Водоснабдяване и канализация“ ЕАД - Бургас</v>
      </c>
      <c r="B861" s="105" t="str">
        <f t="shared" si="52"/>
        <v>812115210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„Водоснабдяване и канализация“ ЕАД - Бургас</v>
      </c>
      <c r="B862" s="105" t="str">
        <f t="shared" si="52"/>
        <v>812115210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2860</v>
      </c>
    </row>
    <row r="863" spans="1:8">
      <c r="A863" s="105" t="str">
        <f t="shared" si="51"/>
        <v>„Водоснабдяване и канализация“ ЕАД - Бургас</v>
      </c>
      <c r="B863" s="105" t="str">
        <f t="shared" si="52"/>
        <v>812115210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„Водоснабдяване и канализация“ ЕАД - Бургас</v>
      </c>
      <c r="B864" s="105" t="str">
        <f t="shared" si="52"/>
        <v>812115210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„Водоснабдяване и канализация“ ЕАД - Бургас</v>
      </c>
      <c r="B865" s="105" t="str">
        <f t="shared" si="52"/>
        <v>812115210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„Водоснабдяване и канализация“ ЕАД - Бургас</v>
      </c>
      <c r="B866" s="105" t="str">
        <f t="shared" si="52"/>
        <v>812115210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2860</v>
      </c>
    </row>
    <row r="867" spans="1:8">
      <c r="A867" s="105" t="str">
        <f t="shared" si="51"/>
        <v>„Водоснабдяване и канализация“ ЕАД - Бургас</v>
      </c>
      <c r="B867" s="105" t="str">
        <f t="shared" si="52"/>
        <v>812115210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„Водоснабдяване и канализация“ ЕАД - Бургас</v>
      </c>
      <c r="B868" s="105" t="str">
        <f t="shared" si="52"/>
        <v>812115210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„Водоснабдяване и канализация“ ЕАД - Бургас</v>
      </c>
      <c r="B869" s="105" t="str">
        <f t="shared" si="52"/>
        <v>812115210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„Водоснабдяване и канализация“ ЕАД - Бургас</v>
      </c>
      <c r="B870" s="105" t="str">
        <f t="shared" si="52"/>
        <v>812115210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„Водоснабдяване и канализация“ ЕАД - Бургас</v>
      </c>
      <c r="B871" s="105" t="str">
        <f t="shared" si="52"/>
        <v>812115210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„Водоснабдяване и канализация“ ЕАД - Бургас</v>
      </c>
      <c r="B872" s="105" t="str">
        <f t="shared" si="52"/>
        <v>812115210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„Водоснабдяване и канализация“ ЕАД - Бургас</v>
      </c>
      <c r="B873" s="105" t="str">
        <f t="shared" si="52"/>
        <v>812115210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„Водоснабдяване и канализация“ ЕАД - Бургас</v>
      </c>
      <c r="B874" s="105" t="str">
        <f t="shared" si="52"/>
        <v>812115210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„Водоснабдяване и канализация“ ЕАД - Бургас</v>
      </c>
      <c r="B875" s="105" t="str">
        <f t="shared" si="52"/>
        <v>812115210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„Водоснабдяване и канализация“ ЕАД - Бургас</v>
      </c>
      <c r="B876" s="105" t="str">
        <f t="shared" si="52"/>
        <v>812115210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„Водоснабдяване и канализация“ ЕАД - Бургас</v>
      </c>
      <c r="B877" s="105" t="str">
        <f t="shared" si="52"/>
        <v>812115210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„Водоснабдяване и канализация“ ЕАД - Бургас</v>
      </c>
      <c r="B878" s="105" t="str">
        <f t="shared" si="52"/>
        <v>812115210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„Водоснабдяване и канализация“ ЕАД - Бургас</v>
      </c>
      <c r="B879" s="105" t="str">
        <f t="shared" si="52"/>
        <v>812115210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„Водоснабдяване и канализация“ ЕАД - Бургас</v>
      </c>
      <c r="B880" s="105" t="str">
        <f t="shared" si="52"/>
        <v>812115210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25284</v>
      </c>
    </row>
    <row r="881" spans="1:8">
      <c r="A881" s="105" t="str">
        <f t="shared" si="51"/>
        <v>„Водоснабдяване и канализация“ ЕАД - Бургас</v>
      </c>
      <c r="B881" s="105" t="str">
        <f t="shared" si="52"/>
        <v>812115210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37</v>
      </c>
    </row>
    <row r="882" spans="1:8">
      <c r="A882" s="105" t="str">
        <f t="shared" si="51"/>
        <v>„Водоснабдяване и канализация“ ЕАД - Бургас</v>
      </c>
      <c r="B882" s="105" t="str">
        <f t="shared" si="52"/>
        <v>812115210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2588</v>
      </c>
    </row>
    <row r="883" spans="1:8">
      <c r="A883" s="105" t="str">
        <f t="shared" si="51"/>
        <v>„Водоснабдяване и канализация“ ЕАД - Бургас</v>
      </c>
      <c r="B883" s="105" t="str">
        <f t="shared" si="52"/>
        <v>812115210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772</v>
      </c>
    </row>
    <row r="884" spans="1:8">
      <c r="A884" s="105" t="str">
        <f t="shared" si="51"/>
        <v>„Водоснабдяване и канализация“ ЕАД - Бургас</v>
      </c>
      <c r="B884" s="105" t="str">
        <f t="shared" si="52"/>
        <v>812115210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32</v>
      </c>
    </row>
    <row r="885" spans="1:8">
      <c r="A885" s="105" t="str">
        <f t="shared" si="51"/>
        <v>„Водоснабдяване и канализация“ ЕАД - Бургас</v>
      </c>
      <c r="B885" s="105" t="str">
        <f t="shared" si="52"/>
        <v>812115210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1373</v>
      </c>
    </row>
    <row r="886" spans="1:8">
      <c r="A886" s="105" t="str">
        <f t="shared" si="51"/>
        <v>„Водоснабдяване и канализация“ ЕАД - Бургас</v>
      </c>
      <c r="B886" s="105" t="str">
        <f t="shared" si="52"/>
        <v>812115210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37</v>
      </c>
    </row>
    <row r="887" spans="1:8">
      <c r="A887" s="105" t="str">
        <f t="shared" si="51"/>
        <v>„Водоснабдяване и канализация“ ЕАД - Бургас</v>
      </c>
      <c r="B887" s="105" t="str">
        <f t="shared" si="52"/>
        <v>812115210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818</v>
      </c>
    </row>
    <row r="888" spans="1:8">
      <c r="A888" s="105" t="str">
        <f t="shared" si="51"/>
        <v>„Водоснабдяване и канализация“ ЕАД - Бургас</v>
      </c>
      <c r="B888" s="105" t="str">
        <f t="shared" si="52"/>
        <v>812115210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„Водоснабдяване и канализация“ ЕАД - Бургас</v>
      </c>
      <c r="B889" s="105" t="str">
        <f t="shared" si="52"/>
        <v>812115210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5657</v>
      </c>
    </row>
    <row r="890" spans="1:8">
      <c r="A890" s="105" t="str">
        <f t="shared" si="51"/>
        <v>„Водоснабдяване и канализация“ ЕАД - Бургас</v>
      </c>
      <c r="B890" s="105" t="str">
        <f t="shared" si="52"/>
        <v>812115210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„Водоснабдяване и канализация“ ЕАД - Бургас</v>
      </c>
      <c r="B891" s="105" t="str">
        <f t="shared" si="52"/>
        <v>812115210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„Водоснабдяване и канализация“ ЕАД - Бургас</v>
      </c>
      <c r="B892" s="105" t="str">
        <f t="shared" si="52"/>
        <v>812115210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38452</v>
      </c>
    </row>
    <row r="893" spans="1:8">
      <c r="A893" s="105" t="str">
        <f t="shared" si="51"/>
        <v>„Водоснабдяване и канализация“ ЕАД - Бургас</v>
      </c>
      <c r="B893" s="105" t="str">
        <f t="shared" si="52"/>
        <v>812115210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„Водоснабдяване и канализация“ ЕАД - Бургас</v>
      </c>
      <c r="B894" s="105" t="str">
        <f t="shared" si="52"/>
        <v>812115210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„Водоснабдяване и канализация“ ЕАД - Бургас</v>
      </c>
      <c r="B895" s="105" t="str">
        <f t="shared" si="52"/>
        <v>812115210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„Водоснабдяване и канализация“ ЕАД - Бургас</v>
      </c>
      <c r="B896" s="105" t="str">
        <f t="shared" si="52"/>
        <v>812115210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38452</v>
      </c>
    </row>
    <row r="897" spans="1:8">
      <c r="A897" s="105" t="str">
        <f t="shared" si="51"/>
        <v>„Водоснабдяване и канализация“ ЕАД - Бургас</v>
      </c>
      <c r="B897" s="105" t="str">
        <f t="shared" si="52"/>
        <v>812115210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3008</v>
      </c>
    </row>
    <row r="898" spans="1:8">
      <c r="A898" s="105" t="str">
        <f t="shared" si="51"/>
        <v>„Водоснабдяване и канализация“ ЕАД - Бургас</v>
      </c>
      <c r="B898" s="105" t="str">
        <f t="shared" si="52"/>
        <v>812115210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„Водоснабдяване и канализация“ ЕАД - Бургас</v>
      </c>
      <c r="B899" s="105" t="str">
        <f t="shared" si="52"/>
        <v>812115210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„Водоснабдяване и канализация“ ЕАД - Бургас</v>
      </c>
      <c r="B900" s="105" t="str">
        <f t="shared" si="52"/>
        <v>812115210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3008</v>
      </c>
    </row>
    <row r="901" spans="1:8">
      <c r="A901" s="105" t="str">
        <f t="shared" si="51"/>
        <v>„Водоснабдяване и канализация“ ЕАД - Бургас</v>
      </c>
      <c r="B901" s="105" t="str">
        <f t="shared" si="52"/>
        <v>812115210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„Водоснабдяване и канализация“ ЕАД - Бургас</v>
      </c>
      <c r="B902" s="105" t="str">
        <f t="shared" si="52"/>
        <v>812115210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„Водоснабдяване и канализация“ ЕАД - Бургас</v>
      </c>
      <c r="B903" s="105" t="str">
        <f t="shared" si="52"/>
        <v>812115210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„Водоснабдяване и канализация“ ЕАД - Бургас</v>
      </c>
      <c r="B904" s="105" t="str">
        <f t="shared" si="52"/>
        <v>812115210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„Водоснабдяване и канализация“ ЕАД - Бургас</v>
      </c>
      <c r="B905" s="105" t="str">
        <f t="shared" si="52"/>
        <v>812115210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„Водоснабдяване и канализация“ ЕАД - Бургас</v>
      </c>
      <c r="B906" s="105" t="str">
        <f t="shared" si="52"/>
        <v>812115210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„Водоснабдяване и канализация“ ЕАД - Бургас</v>
      </c>
      <c r="B907" s="105" t="str">
        <f t="shared" si="52"/>
        <v>812115210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„Водоснабдяване и канализация“ ЕАД - Бургас</v>
      </c>
      <c r="B908" s="105" t="str">
        <f t="shared" si="52"/>
        <v>812115210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3008</v>
      </c>
    </row>
    <row r="909" spans="1:8">
      <c r="A909" s="105" t="str">
        <f t="shared" si="51"/>
        <v>„Водоснабдяване и канализация“ ЕАД - Бургас</v>
      </c>
      <c r="B909" s="105" t="str">
        <f t="shared" si="52"/>
        <v>812115210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„Водоснабдяване и канализация“ ЕАД - Бургас</v>
      </c>
      <c r="B910" s="105" t="str">
        <f t="shared" si="52"/>
        <v>812115210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47117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„Водоснабдяване и канализация“ ЕАД - Бургас</v>
      </c>
      <c r="B912" s="105" t="str">
        <f t="shared" ref="B912:B975" si="55">pdeBulstat</f>
        <v>812115210</v>
      </c>
      <c r="C912" s="581">
        <f t="shared" ref="C912:C975" si="56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„Водоснабдяване и канализация“ ЕАД - Бургас</v>
      </c>
      <c r="B913" s="105" t="str">
        <f t="shared" si="55"/>
        <v>812115210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„Водоснабдяване и канализация“ ЕАД - Бургас</v>
      </c>
      <c r="B914" s="105" t="str">
        <f t="shared" si="55"/>
        <v>812115210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„Водоснабдяване и канализация“ ЕАД - Бургас</v>
      </c>
      <c r="B915" s="105" t="str">
        <f t="shared" si="55"/>
        <v>812115210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„Водоснабдяване и канализация“ ЕАД - Бургас</v>
      </c>
      <c r="B916" s="105" t="str">
        <f t="shared" si="55"/>
        <v>812115210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„Водоснабдяване и канализация“ ЕАД - Бургас</v>
      </c>
      <c r="B917" s="105" t="str">
        <f t="shared" si="55"/>
        <v>812115210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„Водоснабдяване и канализация“ ЕАД - Бургас</v>
      </c>
      <c r="B918" s="105" t="str">
        <f t="shared" si="55"/>
        <v>812115210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„Водоснабдяване и канализация“ ЕАД - Бургас</v>
      </c>
      <c r="B919" s="105" t="str">
        <f t="shared" si="55"/>
        <v>812115210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„Водоснабдяване и канализация“ ЕАД - Бургас</v>
      </c>
      <c r="B920" s="105" t="str">
        <f t="shared" si="55"/>
        <v>812115210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„Водоснабдяване и канализация“ ЕАД - Бургас</v>
      </c>
      <c r="B921" s="105" t="str">
        <f t="shared" si="55"/>
        <v>812115210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„Водоснабдяване и канализация“ ЕАД - Бургас</v>
      </c>
      <c r="B922" s="105" t="str">
        <f t="shared" si="55"/>
        <v>812115210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„Водоснабдяване и канализация“ ЕАД - Бургас</v>
      </c>
      <c r="B923" s="105" t="str">
        <f t="shared" si="55"/>
        <v>812115210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„Водоснабдяване и канализация“ ЕАД - Бургас</v>
      </c>
      <c r="B924" s="105" t="str">
        <f t="shared" si="55"/>
        <v>812115210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„Водоснабдяване и канализация“ ЕАД - Бургас</v>
      </c>
      <c r="B925" s="105" t="str">
        <f t="shared" si="55"/>
        <v>812115210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„Водоснабдяване и канализация“ ЕАД - Бургас</v>
      </c>
      <c r="B926" s="105" t="str">
        <f t="shared" si="55"/>
        <v>812115210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„Водоснабдяване и канализация“ ЕАД - Бургас</v>
      </c>
      <c r="B927" s="105" t="str">
        <f t="shared" si="55"/>
        <v>812115210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14064</v>
      </c>
    </row>
    <row r="928" spans="1:8">
      <c r="A928" s="105" t="str">
        <f t="shared" si="54"/>
        <v>„Водоснабдяване и канализация“ ЕАД - Бургас</v>
      </c>
      <c r="B928" s="105" t="str">
        <f t="shared" si="55"/>
        <v>812115210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„Водоснабдяване и канализация“ ЕАД - Бургас</v>
      </c>
      <c r="B929" s="105" t="str">
        <f t="shared" si="55"/>
        <v>812115210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„Водоснабдяване и канализация“ ЕАД - Бургас</v>
      </c>
      <c r="B930" s="105" t="str">
        <f t="shared" si="55"/>
        <v>812115210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„Водоснабдяване и канализация“ ЕАД - Бургас</v>
      </c>
      <c r="B931" s="105" t="str">
        <f t="shared" si="55"/>
        <v>812115210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„Водоснабдяване и канализация“ ЕАД - Бургас</v>
      </c>
      <c r="B932" s="105" t="str">
        <f t="shared" si="55"/>
        <v>812115210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98</v>
      </c>
    </row>
    <row r="933" spans="1:8">
      <c r="A933" s="105" t="str">
        <f t="shared" si="54"/>
        <v>„Водоснабдяване и канализация“ ЕАД - Бургас</v>
      </c>
      <c r="B933" s="105" t="str">
        <f t="shared" si="55"/>
        <v>812115210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„Водоснабдяване и канализация“ ЕАД - Бургас</v>
      </c>
      <c r="B934" s="105" t="str">
        <f t="shared" si="55"/>
        <v>812115210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98</v>
      </c>
    </row>
    <row r="935" spans="1:8">
      <c r="A935" s="105" t="str">
        <f t="shared" si="54"/>
        <v>„Водоснабдяване и канализация“ ЕАД - Бургас</v>
      </c>
      <c r="B935" s="105" t="str">
        <f t="shared" si="55"/>
        <v>812115210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„Водоснабдяване и канализация“ ЕАД - Бургас</v>
      </c>
      <c r="B936" s="105" t="str">
        <f t="shared" si="55"/>
        <v>812115210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„Водоснабдяване и канализация“ ЕАД - Бургас</v>
      </c>
      <c r="B937" s="105" t="str">
        <f t="shared" si="55"/>
        <v>812115210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1915</v>
      </c>
    </row>
    <row r="938" spans="1:8">
      <c r="A938" s="105" t="str">
        <f t="shared" si="54"/>
        <v>„Водоснабдяване и канализация“ ЕАД - Бургас</v>
      </c>
      <c r="B938" s="105" t="str">
        <f t="shared" si="55"/>
        <v>812115210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„Водоснабдяване и канализация“ ЕАД - Бургас</v>
      </c>
      <c r="B939" s="105" t="str">
        <f t="shared" si="55"/>
        <v>812115210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„Водоснабдяване и канализация“ ЕАД - Бургас</v>
      </c>
      <c r="B940" s="105" t="str">
        <f t="shared" si="55"/>
        <v>812115210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„Водоснабдяване и канализация“ ЕАД - Бургас</v>
      </c>
      <c r="B941" s="105" t="str">
        <f t="shared" si="55"/>
        <v>812115210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1915</v>
      </c>
    </row>
    <row r="942" spans="1:8">
      <c r="A942" s="105" t="str">
        <f t="shared" si="54"/>
        <v>„Водоснабдяване и канализация“ ЕАД - Бургас</v>
      </c>
      <c r="B942" s="105" t="str">
        <f t="shared" si="55"/>
        <v>812115210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16077</v>
      </c>
    </row>
    <row r="943" spans="1:8">
      <c r="A943" s="105" t="str">
        <f t="shared" si="54"/>
        <v>„Водоснабдяване и канализация“ ЕАД - Бургас</v>
      </c>
      <c r="B943" s="105" t="str">
        <f t="shared" si="55"/>
        <v>812115210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16077</v>
      </c>
    </row>
    <row r="944" spans="1:8">
      <c r="A944" s="105" t="str">
        <f t="shared" si="54"/>
        <v>„Водоснабдяване и канализация“ ЕАД - Бургас</v>
      </c>
      <c r="B944" s="105" t="str">
        <f t="shared" si="55"/>
        <v>812115210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„Водоснабдяване и канализация“ ЕАД - Бургас</v>
      </c>
      <c r="B945" s="105" t="str">
        <f t="shared" si="55"/>
        <v>812115210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„Водоснабдяване и канализация“ ЕАД - Бургас</v>
      </c>
      <c r="B946" s="105" t="str">
        <f t="shared" si="55"/>
        <v>812115210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„Водоснабдяване и канализация“ ЕАД - Бургас</v>
      </c>
      <c r="B947" s="105" t="str">
        <f t="shared" si="55"/>
        <v>812115210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„Водоснабдяване и канализация“ ЕАД - Бургас</v>
      </c>
      <c r="B948" s="105" t="str">
        <f t="shared" si="55"/>
        <v>812115210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„Водоснабдяване и канализация“ ЕАД - Бургас</v>
      </c>
      <c r="B949" s="105" t="str">
        <f t="shared" si="55"/>
        <v>812115210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„Водоснабдяване и канализация“ ЕАД - Бургас</v>
      </c>
      <c r="B950" s="105" t="str">
        <f t="shared" si="55"/>
        <v>812115210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„Водоснабдяване и канализация“ ЕАД - Бургас</v>
      </c>
      <c r="B951" s="105" t="str">
        <f t="shared" si="55"/>
        <v>812115210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„Водоснабдяване и канализация“ ЕАД - Бургас</v>
      </c>
      <c r="B952" s="105" t="str">
        <f t="shared" si="55"/>
        <v>812115210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„Водоснабдяване и канализация“ ЕАД - Бургас</v>
      </c>
      <c r="B953" s="105" t="str">
        <f t="shared" si="55"/>
        <v>812115210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„Водоснабдяване и канализация“ ЕАД - Бургас</v>
      </c>
      <c r="B954" s="105" t="str">
        <f t="shared" si="55"/>
        <v>812115210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„Водоснабдяване и канализация“ ЕАД - Бургас</v>
      </c>
      <c r="B955" s="105" t="str">
        <f t="shared" si="55"/>
        <v>812115210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„Водоснабдяване и канализация“ ЕАД - Бургас</v>
      </c>
      <c r="B956" s="105" t="str">
        <f t="shared" si="55"/>
        <v>812115210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„Водоснабдяване и канализация“ ЕАД - Бургас</v>
      </c>
      <c r="B957" s="105" t="str">
        <f t="shared" si="55"/>
        <v>812115210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„Водоснабдяване и канализация“ ЕАД - Бургас</v>
      </c>
      <c r="B958" s="105" t="str">
        <f t="shared" si="55"/>
        <v>812115210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„Водоснабдяване и канализация“ ЕАД - Бургас</v>
      </c>
      <c r="B959" s="105" t="str">
        <f t="shared" si="55"/>
        <v>812115210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14064</v>
      </c>
    </row>
    <row r="960" spans="1:8">
      <c r="A960" s="105" t="str">
        <f t="shared" si="54"/>
        <v>„Водоснабдяване и канализация“ ЕАД - Бургас</v>
      </c>
      <c r="B960" s="105" t="str">
        <f t="shared" si="55"/>
        <v>812115210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„Водоснабдяване и канализация“ ЕАД - Бургас</v>
      </c>
      <c r="B961" s="105" t="str">
        <f t="shared" si="55"/>
        <v>812115210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„Водоснабдяване и канализация“ ЕАД - Бургас</v>
      </c>
      <c r="B962" s="105" t="str">
        <f t="shared" si="55"/>
        <v>812115210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„Водоснабдяване и канализация“ ЕАД - Бургас</v>
      </c>
      <c r="B963" s="105" t="str">
        <f t="shared" si="55"/>
        <v>812115210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„Водоснабдяване и канализация“ ЕАД - Бургас</v>
      </c>
      <c r="B964" s="105" t="str">
        <f t="shared" si="55"/>
        <v>812115210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98</v>
      </c>
    </row>
    <row r="965" spans="1:8">
      <c r="A965" s="105" t="str">
        <f t="shared" si="54"/>
        <v>„Водоснабдяване и канализация“ ЕАД - Бургас</v>
      </c>
      <c r="B965" s="105" t="str">
        <f t="shared" si="55"/>
        <v>812115210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„Водоснабдяване и канализация“ ЕАД - Бургас</v>
      </c>
      <c r="B966" s="105" t="str">
        <f t="shared" si="55"/>
        <v>812115210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98</v>
      </c>
    </row>
    <row r="967" spans="1:8">
      <c r="A967" s="105" t="str">
        <f t="shared" si="54"/>
        <v>„Водоснабдяване и канализация“ ЕАД - Бургас</v>
      </c>
      <c r="B967" s="105" t="str">
        <f t="shared" si="55"/>
        <v>812115210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„Водоснабдяване и канализация“ ЕАД - Бургас</v>
      </c>
      <c r="B968" s="105" t="str">
        <f t="shared" si="55"/>
        <v>812115210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„Водоснабдяване и канализация“ ЕАД - Бургас</v>
      </c>
      <c r="B969" s="105" t="str">
        <f t="shared" si="55"/>
        <v>812115210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1915</v>
      </c>
    </row>
    <row r="970" spans="1:8">
      <c r="A970" s="105" t="str">
        <f t="shared" si="54"/>
        <v>„Водоснабдяване и канализация“ ЕАД - Бургас</v>
      </c>
      <c r="B970" s="105" t="str">
        <f t="shared" si="55"/>
        <v>812115210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„Водоснабдяване и канализация“ ЕАД - Бургас</v>
      </c>
      <c r="B971" s="105" t="str">
        <f t="shared" si="55"/>
        <v>812115210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„Водоснабдяване и канализация“ ЕАД - Бургас</v>
      </c>
      <c r="B972" s="105" t="str">
        <f t="shared" si="55"/>
        <v>812115210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„Водоснабдяване и канализация“ ЕАД - Бургас</v>
      </c>
      <c r="B973" s="105" t="str">
        <f t="shared" si="55"/>
        <v>812115210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1915</v>
      </c>
    </row>
    <row r="974" spans="1:8">
      <c r="A974" s="105" t="str">
        <f t="shared" si="54"/>
        <v>„Водоснабдяване и канализация“ ЕАД - Бургас</v>
      </c>
      <c r="B974" s="105" t="str">
        <f t="shared" si="55"/>
        <v>812115210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16077</v>
      </c>
    </row>
    <row r="975" spans="1:8">
      <c r="A975" s="105" t="str">
        <f t="shared" si="54"/>
        <v>„Водоснабдяване и канализация“ ЕАД - Бургас</v>
      </c>
      <c r="B975" s="105" t="str">
        <f t="shared" si="55"/>
        <v>812115210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16077</v>
      </c>
    </row>
    <row r="976" spans="1:8">
      <c r="A976" s="105" t="str">
        <f t="shared" ref="A976:A1039" si="57">pdeName</f>
        <v>„Водоснабдяване и канализация“ ЕАД - Бургас</v>
      </c>
      <c r="B976" s="105" t="str">
        <f t="shared" ref="B976:B1039" si="58">pdeBulstat</f>
        <v>812115210</v>
      </c>
      <c r="C976" s="581">
        <f t="shared" ref="C976:C1039" si="5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„Водоснабдяване и канализация“ ЕАД - Бургас</v>
      </c>
      <c r="B977" s="105" t="str">
        <f t="shared" si="58"/>
        <v>812115210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„Водоснабдяване и канализация“ ЕАД - Бургас</v>
      </c>
      <c r="B978" s="105" t="str">
        <f t="shared" si="58"/>
        <v>812115210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„Водоснабдяване и канализация“ ЕАД - Бургас</v>
      </c>
      <c r="B979" s="105" t="str">
        <f t="shared" si="58"/>
        <v>812115210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„Водоснабдяване и канализация“ ЕАД - Бургас</v>
      </c>
      <c r="B980" s="105" t="str">
        <f t="shared" si="58"/>
        <v>812115210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„Водоснабдяване и канализация“ ЕАД - Бургас</v>
      </c>
      <c r="B981" s="105" t="str">
        <f t="shared" si="58"/>
        <v>812115210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„Водоснабдяване и канализация“ ЕАД - Бургас</v>
      </c>
      <c r="B982" s="105" t="str">
        <f t="shared" si="58"/>
        <v>812115210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„Водоснабдяване и канализация“ ЕАД - Бургас</v>
      </c>
      <c r="B983" s="105" t="str">
        <f t="shared" si="58"/>
        <v>812115210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„Водоснабдяване и канализация“ ЕАД - Бургас</v>
      </c>
      <c r="B984" s="105" t="str">
        <f t="shared" si="58"/>
        <v>812115210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„Водоснабдяване и канализация“ ЕАД - Бургас</v>
      </c>
      <c r="B985" s="105" t="str">
        <f t="shared" si="58"/>
        <v>812115210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„Водоснабдяване и канализация“ ЕАД - Бургас</v>
      </c>
      <c r="B986" s="105" t="str">
        <f t="shared" si="58"/>
        <v>812115210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„Водоснабдяване и канализация“ ЕАД - Бургас</v>
      </c>
      <c r="B987" s="105" t="str">
        <f t="shared" si="58"/>
        <v>812115210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„Водоснабдяване и канализация“ ЕАД - Бургас</v>
      </c>
      <c r="B988" s="105" t="str">
        <f t="shared" si="58"/>
        <v>812115210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„Водоснабдяване и канализация“ ЕАД - Бургас</v>
      </c>
      <c r="B989" s="105" t="str">
        <f t="shared" si="58"/>
        <v>812115210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„Водоснабдяване и канализация“ ЕАД - Бургас</v>
      </c>
      <c r="B990" s="105" t="str">
        <f t="shared" si="58"/>
        <v>812115210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„Водоснабдяване и канализация“ ЕАД - Бургас</v>
      </c>
      <c r="B991" s="105" t="str">
        <f t="shared" si="58"/>
        <v>812115210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„Водоснабдяване и канализация“ ЕАД - Бургас</v>
      </c>
      <c r="B992" s="105" t="str">
        <f t="shared" si="58"/>
        <v>812115210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„Водоснабдяване и канализация“ ЕАД - Бургас</v>
      </c>
      <c r="B993" s="105" t="str">
        <f t="shared" si="58"/>
        <v>812115210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„Водоснабдяване и канализация“ ЕАД - Бургас</v>
      </c>
      <c r="B994" s="105" t="str">
        <f t="shared" si="58"/>
        <v>812115210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„Водоснабдяване и канализация“ ЕАД - Бургас</v>
      </c>
      <c r="B995" s="105" t="str">
        <f t="shared" si="58"/>
        <v>812115210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„Водоснабдяване и канализация“ ЕАД - Бургас</v>
      </c>
      <c r="B996" s="105" t="str">
        <f t="shared" si="58"/>
        <v>812115210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„Водоснабдяване и канализация“ ЕАД - Бургас</v>
      </c>
      <c r="B997" s="105" t="str">
        <f t="shared" si="58"/>
        <v>812115210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„Водоснабдяване и канализация“ ЕАД - Бургас</v>
      </c>
      <c r="B998" s="105" t="str">
        <f t="shared" si="58"/>
        <v>812115210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„Водоснабдяване и канализация“ ЕАД - Бургас</v>
      </c>
      <c r="B999" s="105" t="str">
        <f t="shared" si="58"/>
        <v>812115210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„Водоснабдяване и канализация“ ЕАД - Бургас</v>
      </c>
      <c r="B1000" s="105" t="str">
        <f t="shared" si="58"/>
        <v>812115210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„Водоснабдяване и канализация“ ЕАД - Бургас</v>
      </c>
      <c r="B1001" s="105" t="str">
        <f t="shared" si="58"/>
        <v>812115210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„Водоснабдяване и канализация“ ЕАД - Бургас</v>
      </c>
      <c r="B1002" s="105" t="str">
        <f t="shared" si="58"/>
        <v>812115210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„Водоснабдяване и канализация“ ЕАД - Бургас</v>
      </c>
      <c r="B1003" s="105" t="str">
        <f t="shared" si="58"/>
        <v>812115210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„Водоснабдяване и канализация“ ЕАД - Бургас</v>
      </c>
      <c r="B1004" s="105" t="str">
        <f t="shared" si="58"/>
        <v>812115210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„Водоснабдяване и канализация“ ЕАД - Бургас</v>
      </c>
      <c r="B1005" s="105" t="str">
        <f t="shared" si="58"/>
        <v>812115210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„Водоснабдяване и канализация“ ЕАД - Бургас</v>
      </c>
      <c r="B1006" s="105" t="str">
        <f t="shared" si="58"/>
        <v>812115210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„Водоснабдяване и канализация“ ЕАД - Бургас</v>
      </c>
      <c r="B1007" s="105" t="str">
        <f t="shared" si="58"/>
        <v>812115210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„Водоснабдяване и канализация“ ЕАД - Бургас</v>
      </c>
      <c r="B1008" s="105" t="str">
        <f t="shared" si="58"/>
        <v>812115210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„Водоснабдяване и канализация“ ЕАД - Бургас</v>
      </c>
      <c r="B1009" s="105" t="str">
        <f t="shared" si="58"/>
        <v>812115210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„Водоснабдяване и канализация“ ЕАД - Бургас</v>
      </c>
      <c r="B1010" s="105" t="str">
        <f t="shared" si="58"/>
        <v>812115210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„Водоснабдяване и канализация“ ЕАД - Бургас</v>
      </c>
      <c r="B1011" s="105" t="str">
        <f t="shared" si="58"/>
        <v>812115210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„Водоснабдяване и канализация“ ЕАД - Бургас</v>
      </c>
      <c r="B1012" s="105" t="str">
        <f t="shared" si="58"/>
        <v>812115210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3594</v>
      </c>
    </row>
    <row r="1013" spans="1:8">
      <c r="A1013" s="105" t="str">
        <f t="shared" si="57"/>
        <v>„Водоснабдяване и канализация“ ЕАД - Бургас</v>
      </c>
      <c r="B1013" s="105" t="str">
        <f t="shared" si="58"/>
        <v>812115210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3594</v>
      </c>
    </row>
    <row r="1014" spans="1:8">
      <c r="A1014" s="105" t="str">
        <f t="shared" si="57"/>
        <v>„Водоснабдяване и канализация“ ЕАД - Бургас</v>
      </c>
      <c r="B1014" s="105" t="str">
        <f t="shared" si="58"/>
        <v>812115210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„Водоснабдяване и канализация“ ЕАД - Бургас</v>
      </c>
      <c r="B1015" s="105" t="str">
        <f t="shared" si="58"/>
        <v>812115210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„Водоснабдяване и канализация“ ЕАД - Бургас</v>
      </c>
      <c r="B1016" s="105" t="str">
        <f t="shared" si="58"/>
        <v>812115210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„Водоснабдяване и канализация“ ЕАД - Бургас</v>
      </c>
      <c r="B1017" s="105" t="str">
        <f t="shared" si="58"/>
        <v>812115210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„Водоснабдяване и канализация“ ЕАД - Бургас</v>
      </c>
      <c r="B1018" s="105" t="str">
        <f t="shared" si="58"/>
        <v>812115210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„Водоснабдяване и канализация“ ЕАД - Бургас</v>
      </c>
      <c r="B1019" s="105" t="str">
        <f t="shared" si="58"/>
        <v>812115210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„Водоснабдяване и канализация“ ЕАД - Бургас</v>
      </c>
      <c r="B1020" s="105" t="str">
        <f t="shared" si="58"/>
        <v>812115210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39010</v>
      </c>
    </row>
    <row r="1021" spans="1:8">
      <c r="A1021" s="105" t="str">
        <f t="shared" si="57"/>
        <v>„Водоснабдяване и канализация“ ЕАД - Бургас</v>
      </c>
      <c r="B1021" s="105" t="str">
        <f t="shared" si="58"/>
        <v>812115210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„Водоснабдяване и канализация“ ЕАД - Бургас</v>
      </c>
      <c r="B1022" s="105" t="str">
        <f t="shared" si="58"/>
        <v>812115210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42604</v>
      </c>
    </row>
    <row r="1023" spans="1:8">
      <c r="A1023" s="105" t="str">
        <f t="shared" si="57"/>
        <v>„Водоснабдяване и канализация“ ЕАД - Бургас</v>
      </c>
      <c r="B1023" s="105" t="str">
        <f t="shared" si="58"/>
        <v>812115210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„Водоснабдяване и канализация“ ЕАД - Бургас</v>
      </c>
      <c r="B1024" s="105" t="str">
        <f t="shared" si="58"/>
        <v>812115210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„Водоснабдяване и канализация“ ЕАД - Бургас</v>
      </c>
      <c r="B1025" s="105" t="str">
        <f t="shared" si="58"/>
        <v>812115210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„Водоснабдяване и канализация“ ЕАД - Бургас</v>
      </c>
      <c r="B1026" s="105" t="str">
        <f t="shared" si="58"/>
        <v>812115210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„Водоснабдяване и канализация“ ЕАД - Бургас</v>
      </c>
      <c r="B1027" s="105" t="str">
        <f t="shared" si="58"/>
        <v>812115210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„Водоснабдяване и канализация“ ЕАД - Бургас</v>
      </c>
      <c r="B1028" s="105" t="str">
        <f t="shared" si="58"/>
        <v>812115210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„Водоснабдяване и канализация“ ЕАД - Бургас</v>
      </c>
      <c r="B1029" s="105" t="str">
        <f t="shared" si="58"/>
        <v>812115210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„Водоснабдяване и канализация“ ЕАД - Бургас</v>
      </c>
      <c r="B1030" s="105" t="str">
        <f t="shared" si="58"/>
        <v>812115210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„Водоснабдяване и канализация“ ЕАД - Бургас</v>
      </c>
      <c r="B1031" s="105" t="str">
        <f t="shared" si="58"/>
        <v>812115210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„Водоснабдяване и канализация“ ЕАД - Бургас</v>
      </c>
      <c r="B1032" s="105" t="str">
        <f t="shared" si="58"/>
        <v>812115210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„Водоснабдяване и канализация“ ЕАД - Бургас</v>
      </c>
      <c r="B1033" s="105" t="str">
        <f t="shared" si="58"/>
        <v>812115210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1797</v>
      </c>
    </row>
    <row r="1034" spans="1:8">
      <c r="A1034" s="105" t="str">
        <f t="shared" si="57"/>
        <v>„Водоснабдяване и канализация“ ЕАД - Бургас</v>
      </c>
      <c r="B1034" s="105" t="str">
        <f t="shared" si="58"/>
        <v>812115210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„Водоснабдяване и канализация“ ЕАД - Бургас</v>
      </c>
      <c r="B1035" s="105" t="str">
        <f t="shared" si="58"/>
        <v>812115210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„Водоснабдяване и канализация“ ЕАД - Бургас</v>
      </c>
      <c r="B1036" s="105" t="str">
        <f t="shared" si="58"/>
        <v>812115210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1797</v>
      </c>
    </row>
    <row r="1037" spans="1:8">
      <c r="A1037" s="105" t="str">
        <f t="shared" si="57"/>
        <v>„Водоснабдяване и канализация“ ЕАД - Бургас</v>
      </c>
      <c r="B1037" s="105" t="str">
        <f t="shared" si="58"/>
        <v>812115210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„Водоснабдяване и канализация“ ЕАД - Бургас</v>
      </c>
      <c r="B1038" s="105" t="str">
        <f t="shared" si="58"/>
        <v>812115210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9664</v>
      </c>
    </row>
    <row r="1039" spans="1:8">
      <c r="A1039" s="105" t="str">
        <f t="shared" si="57"/>
        <v>„Водоснабдяване и канализация“ ЕАД - Бургас</v>
      </c>
      <c r="B1039" s="105" t="str">
        <f t="shared" si="58"/>
        <v>812115210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„Водоснабдяване и канализация“ ЕАД - Бургас</v>
      </c>
      <c r="B1040" s="105" t="str">
        <f t="shared" ref="B1040:B1103" si="61">pdeBulstat</f>
        <v>812115210</v>
      </c>
      <c r="C1040" s="581">
        <f t="shared" ref="C1040:C1103" si="62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5191</v>
      </c>
    </row>
    <row r="1041" spans="1:8">
      <c r="A1041" s="105" t="str">
        <f t="shared" si="60"/>
        <v>„Водоснабдяване и канализация“ ЕАД - Бургас</v>
      </c>
      <c r="B1041" s="105" t="str">
        <f t="shared" si="61"/>
        <v>812115210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„Водоснабдяване и канализация“ ЕАД - Бургас</v>
      </c>
      <c r="B1042" s="105" t="str">
        <f t="shared" si="61"/>
        <v>812115210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3347</v>
      </c>
    </row>
    <row r="1043" spans="1:8">
      <c r="A1043" s="105" t="str">
        <f t="shared" si="60"/>
        <v>„Водоснабдяване и канализация“ ЕАД - Бургас</v>
      </c>
      <c r="B1043" s="105" t="str">
        <f t="shared" si="61"/>
        <v>812115210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502</v>
      </c>
    </row>
    <row r="1044" spans="1:8">
      <c r="A1044" s="105" t="str">
        <f t="shared" si="60"/>
        <v>„Водоснабдяване и канализация“ ЕАД - Бургас</v>
      </c>
      <c r="B1044" s="105" t="str">
        <f t="shared" si="61"/>
        <v>812115210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206</v>
      </c>
    </row>
    <row r="1045" spans="1:8">
      <c r="A1045" s="105" t="str">
        <f t="shared" si="60"/>
        <v>„Водоснабдяване и канализация“ ЕАД - Бургас</v>
      </c>
      <c r="B1045" s="105" t="str">
        <f t="shared" si="61"/>
        <v>812115210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„Водоснабдяване и канализация“ ЕАД - Бургас</v>
      </c>
      <c r="B1046" s="105" t="str">
        <f t="shared" si="61"/>
        <v>812115210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296</v>
      </c>
    </row>
    <row r="1047" spans="1:8">
      <c r="A1047" s="105" t="str">
        <f t="shared" si="60"/>
        <v>„Водоснабдяване и канализация“ ЕАД - Бургас</v>
      </c>
      <c r="B1047" s="105" t="str">
        <f t="shared" si="61"/>
        <v>812115210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624</v>
      </c>
    </row>
    <row r="1048" spans="1:8">
      <c r="A1048" s="105" t="str">
        <f t="shared" si="60"/>
        <v>„Водоснабдяване и канализация“ ЕАД - Бургас</v>
      </c>
      <c r="B1048" s="105" t="str">
        <f t="shared" si="61"/>
        <v>812115210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2019</v>
      </c>
    </row>
    <row r="1049" spans="1:8">
      <c r="A1049" s="105" t="str">
        <f t="shared" si="60"/>
        <v>„Водоснабдяване и канализация“ ЕАД - Бургас</v>
      </c>
      <c r="B1049" s="105" t="str">
        <f t="shared" si="61"/>
        <v>812115210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13480</v>
      </c>
    </row>
    <row r="1050" spans="1:8">
      <c r="A1050" s="105" t="str">
        <f t="shared" si="60"/>
        <v>„Водоснабдяване и канализация“ ЕАД - Бургас</v>
      </c>
      <c r="B1050" s="105" t="str">
        <f t="shared" si="61"/>
        <v>812115210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56084</v>
      </c>
    </row>
    <row r="1051" spans="1:8">
      <c r="A1051" s="105" t="str">
        <f t="shared" si="60"/>
        <v>„Водоснабдяване и канализация“ ЕАД - Бургас</v>
      </c>
      <c r="B1051" s="105" t="str">
        <f t="shared" si="61"/>
        <v>812115210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„Водоснабдяване и канализация“ ЕАД - Бургас</v>
      </c>
      <c r="B1052" s="105" t="str">
        <f t="shared" si="61"/>
        <v>812115210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„Водоснабдяване и канализация“ ЕАД - Бургас</v>
      </c>
      <c r="B1053" s="105" t="str">
        <f t="shared" si="61"/>
        <v>812115210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„Водоснабдяване и канализация“ ЕАД - Бургас</v>
      </c>
      <c r="B1054" s="105" t="str">
        <f t="shared" si="61"/>
        <v>812115210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„Водоснабдяване и канализация“ ЕАД - Бургас</v>
      </c>
      <c r="B1055" s="105" t="str">
        <f t="shared" si="61"/>
        <v>812115210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„Водоснабдяване и канализация“ ЕАД - Бургас</v>
      </c>
      <c r="B1056" s="105" t="str">
        <f t="shared" si="61"/>
        <v>812115210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„Водоснабдяване и канализация“ ЕАД - Бургас</v>
      </c>
      <c r="B1057" s="105" t="str">
        <f t="shared" si="61"/>
        <v>812115210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„Водоснабдяване и канализация“ ЕАД - Бургас</v>
      </c>
      <c r="B1058" s="105" t="str">
        <f t="shared" si="61"/>
        <v>812115210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„Водоснабдяване и канализация“ ЕАД - Бургас</v>
      </c>
      <c r="B1059" s="105" t="str">
        <f t="shared" si="61"/>
        <v>812115210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„Водоснабдяване и канализация“ ЕАД - Бургас</v>
      </c>
      <c r="B1060" s="105" t="str">
        <f t="shared" si="61"/>
        <v>812115210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„Водоснабдяване и канализация“ ЕАД - Бургас</v>
      </c>
      <c r="B1061" s="105" t="str">
        <f t="shared" si="61"/>
        <v>812115210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„Водоснабдяване и канализация“ ЕАД - Бургас</v>
      </c>
      <c r="B1062" s="105" t="str">
        <f t="shared" si="61"/>
        <v>812115210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„Водоснабдяване и канализация“ ЕАД - Бургас</v>
      </c>
      <c r="B1063" s="105" t="str">
        <f t="shared" si="61"/>
        <v>812115210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„Водоснабдяване и канализация“ ЕАД - Бургас</v>
      </c>
      <c r="B1064" s="105" t="str">
        <f t="shared" si="61"/>
        <v>812115210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„Водоснабдяване и канализация“ ЕАД - Бургас</v>
      </c>
      <c r="B1065" s="105" t="str">
        <f t="shared" si="61"/>
        <v>812115210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„Водоснабдяване и канализация“ ЕАД - Бургас</v>
      </c>
      <c r="B1066" s="105" t="str">
        <f t="shared" si="61"/>
        <v>812115210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„Водоснабдяване и канализация“ ЕАД - Бургас</v>
      </c>
      <c r="B1067" s="105" t="str">
        <f t="shared" si="61"/>
        <v>812115210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„Водоснабдяване и канализация“ ЕАД - Бургас</v>
      </c>
      <c r="B1068" s="105" t="str">
        <f t="shared" si="61"/>
        <v>812115210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„Водоснабдяване и канализация“ ЕАД - Бургас</v>
      </c>
      <c r="B1069" s="105" t="str">
        <f t="shared" si="61"/>
        <v>812115210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„Водоснабдяване и канализация“ ЕАД - Бургас</v>
      </c>
      <c r="B1070" s="105" t="str">
        <f t="shared" si="61"/>
        <v>812115210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„Водоснабдяване и канализация“ ЕАД - Бургас</v>
      </c>
      <c r="B1071" s="105" t="str">
        <f t="shared" si="61"/>
        <v>812115210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„Водоснабдяване и канализация“ ЕАД - Бургас</v>
      </c>
      <c r="B1072" s="105" t="str">
        <f t="shared" si="61"/>
        <v>812115210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„Водоснабдяване и канализация“ ЕАД - Бургас</v>
      </c>
      <c r="B1073" s="105" t="str">
        <f t="shared" si="61"/>
        <v>812115210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„Водоснабдяване и канализация“ ЕАД - Бургас</v>
      </c>
      <c r="B1074" s="105" t="str">
        <f t="shared" si="61"/>
        <v>812115210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„Водоснабдяване и канализация“ ЕАД - Бургас</v>
      </c>
      <c r="B1075" s="105" t="str">
        <f t="shared" si="61"/>
        <v>812115210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„Водоснабдяване и канализация“ ЕАД - Бургас</v>
      </c>
      <c r="B1076" s="105" t="str">
        <f t="shared" si="61"/>
        <v>812115210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1797</v>
      </c>
    </row>
    <row r="1077" spans="1:8">
      <c r="A1077" s="105" t="str">
        <f t="shared" si="60"/>
        <v>„Водоснабдяване и канализация“ ЕАД - Бургас</v>
      </c>
      <c r="B1077" s="105" t="str">
        <f t="shared" si="61"/>
        <v>812115210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„Водоснабдяване и канализация“ ЕАД - Бургас</v>
      </c>
      <c r="B1078" s="105" t="str">
        <f t="shared" si="61"/>
        <v>812115210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„Водоснабдяване и канализация“ ЕАД - Бургас</v>
      </c>
      <c r="B1079" s="105" t="str">
        <f t="shared" si="61"/>
        <v>812115210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1797</v>
      </c>
    </row>
    <row r="1080" spans="1:8">
      <c r="A1080" s="105" t="str">
        <f t="shared" si="60"/>
        <v>„Водоснабдяване и канализация“ ЕАД - Бургас</v>
      </c>
      <c r="B1080" s="105" t="str">
        <f t="shared" si="61"/>
        <v>812115210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„Водоснабдяване и канализация“ ЕАД - Бургас</v>
      </c>
      <c r="B1081" s="105" t="str">
        <f t="shared" si="61"/>
        <v>812115210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7932</v>
      </c>
    </row>
    <row r="1082" spans="1:8">
      <c r="A1082" s="105" t="str">
        <f t="shared" si="60"/>
        <v>„Водоснабдяване и канализация“ ЕАД - Бургас</v>
      </c>
      <c r="B1082" s="105" t="str">
        <f t="shared" si="61"/>
        <v>812115210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„Водоснабдяване и канализация“ ЕАД - Бургас</v>
      </c>
      <c r="B1083" s="105" t="str">
        <f t="shared" si="61"/>
        <v>812115210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5191</v>
      </c>
    </row>
    <row r="1084" spans="1:8">
      <c r="A1084" s="105" t="str">
        <f t="shared" si="60"/>
        <v>„Водоснабдяване и канализация“ ЕАД - Бургас</v>
      </c>
      <c r="B1084" s="105" t="str">
        <f t="shared" si="61"/>
        <v>812115210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„Водоснабдяване и канализация“ ЕАД - Бургас</v>
      </c>
      <c r="B1085" s="105" t="str">
        <f t="shared" si="61"/>
        <v>812115210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1615</v>
      </c>
    </row>
    <row r="1086" spans="1:8">
      <c r="A1086" s="105" t="str">
        <f t="shared" si="60"/>
        <v>„Водоснабдяване и канализация“ ЕАД - Бургас</v>
      </c>
      <c r="B1086" s="105" t="str">
        <f t="shared" si="61"/>
        <v>812115210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502</v>
      </c>
    </row>
    <row r="1087" spans="1:8">
      <c r="A1087" s="105" t="str">
        <f t="shared" si="60"/>
        <v>„Водоснабдяване и канализация“ ЕАД - Бургас</v>
      </c>
      <c r="B1087" s="105" t="str">
        <f t="shared" si="61"/>
        <v>812115210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206</v>
      </c>
    </row>
    <row r="1088" spans="1:8">
      <c r="A1088" s="105" t="str">
        <f t="shared" si="60"/>
        <v>„Водоснабдяване и канализация“ ЕАД - Бургас</v>
      </c>
      <c r="B1088" s="105" t="str">
        <f t="shared" si="61"/>
        <v>812115210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„Водоснабдяване и канализация“ ЕАД - Бургас</v>
      </c>
      <c r="B1089" s="105" t="str">
        <f t="shared" si="61"/>
        <v>812115210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296</v>
      </c>
    </row>
    <row r="1090" spans="1:8">
      <c r="A1090" s="105" t="str">
        <f t="shared" si="60"/>
        <v>„Водоснабдяване и канализация“ ЕАД - Бургас</v>
      </c>
      <c r="B1090" s="105" t="str">
        <f t="shared" si="61"/>
        <v>812115210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624</v>
      </c>
    </row>
    <row r="1091" spans="1:8">
      <c r="A1091" s="105" t="str">
        <f t="shared" si="60"/>
        <v>„Водоснабдяване и канализация“ ЕАД - Бургас</v>
      </c>
      <c r="B1091" s="105" t="str">
        <f t="shared" si="61"/>
        <v>812115210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2019</v>
      </c>
    </row>
    <row r="1092" spans="1:8">
      <c r="A1092" s="105" t="str">
        <f t="shared" si="60"/>
        <v>„Водоснабдяване и канализация“ ЕАД - Бургас</v>
      </c>
      <c r="B1092" s="105" t="str">
        <f t="shared" si="61"/>
        <v>812115210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11748</v>
      </c>
    </row>
    <row r="1093" spans="1:8">
      <c r="A1093" s="105" t="str">
        <f t="shared" si="60"/>
        <v>„Водоснабдяване и канализация“ ЕАД - Бургас</v>
      </c>
      <c r="B1093" s="105" t="str">
        <f t="shared" si="61"/>
        <v>812115210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11748</v>
      </c>
    </row>
    <row r="1094" spans="1:8">
      <c r="A1094" s="105" t="str">
        <f t="shared" si="60"/>
        <v>„Водоснабдяване и канализация“ ЕАД - Бургас</v>
      </c>
      <c r="B1094" s="105" t="str">
        <f t="shared" si="61"/>
        <v>812115210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„Водоснабдяване и канализация“ ЕАД - Бургас</v>
      </c>
      <c r="B1095" s="105" t="str">
        <f t="shared" si="61"/>
        <v>812115210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„Водоснабдяване и канализация“ ЕАД - Бургас</v>
      </c>
      <c r="B1096" s="105" t="str">
        <f t="shared" si="61"/>
        <v>812115210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„Водоснабдяване и канализация“ ЕАД - Бургас</v>
      </c>
      <c r="B1097" s="105" t="str">
        <f t="shared" si="61"/>
        <v>812115210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„Водоснабдяване и канализация“ ЕАД - Бургас</v>
      </c>
      <c r="B1098" s="105" t="str">
        <f t="shared" si="61"/>
        <v>812115210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3594</v>
      </c>
    </row>
    <row r="1099" spans="1:8">
      <c r="A1099" s="105" t="str">
        <f t="shared" si="60"/>
        <v>„Водоснабдяване и канализация“ ЕАД - Бургас</v>
      </c>
      <c r="B1099" s="105" t="str">
        <f t="shared" si="61"/>
        <v>812115210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3594</v>
      </c>
    </row>
    <row r="1100" spans="1:8">
      <c r="A1100" s="105" t="str">
        <f t="shared" si="60"/>
        <v>„Водоснабдяване и канализация“ ЕАД - Бургас</v>
      </c>
      <c r="B1100" s="105" t="str">
        <f t="shared" si="61"/>
        <v>812115210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„Водоснабдяване и канализация“ ЕАД - Бургас</v>
      </c>
      <c r="B1101" s="105" t="str">
        <f t="shared" si="61"/>
        <v>812115210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„Водоснабдяване и канализация“ ЕАД - Бургас</v>
      </c>
      <c r="B1102" s="105" t="str">
        <f t="shared" si="61"/>
        <v>812115210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„Водоснабдяване и канализация“ ЕАД - Бургас</v>
      </c>
      <c r="B1103" s="105" t="str">
        <f t="shared" si="61"/>
        <v>812115210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„Водоснабдяване и канализация“ ЕАД - Бургас</v>
      </c>
      <c r="B1104" s="105" t="str">
        <f t="shared" ref="B1104:B1167" si="64">pdeBulstat</f>
        <v>812115210</v>
      </c>
      <c r="C1104" s="581">
        <f t="shared" ref="C1104:C1167" si="65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„Водоснабдяване и канализация“ ЕАД - Бургас</v>
      </c>
      <c r="B1105" s="105" t="str">
        <f t="shared" si="64"/>
        <v>812115210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„Водоснабдяване и канализация“ ЕАД - Бургас</v>
      </c>
      <c r="B1106" s="105" t="str">
        <f t="shared" si="64"/>
        <v>812115210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39010</v>
      </c>
    </row>
    <row r="1107" spans="1:8">
      <c r="A1107" s="105" t="str">
        <f t="shared" si="63"/>
        <v>„Водоснабдяване и канализация“ ЕАД - Бургас</v>
      </c>
      <c r="B1107" s="105" t="str">
        <f t="shared" si="64"/>
        <v>812115210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„Водоснабдяване и канализация“ ЕАД - Бургас</v>
      </c>
      <c r="B1108" s="105" t="str">
        <f t="shared" si="64"/>
        <v>812115210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42604</v>
      </c>
    </row>
    <row r="1109" spans="1:8">
      <c r="A1109" s="105" t="str">
        <f t="shared" si="63"/>
        <v>„Водоснабдяване и канализация“ ЕАД - Бургас</v>
      </c>
      <c r="B1109" s="105" t="str">
        <f t="shared" si="64"/>
        <v>812115210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„Водоснабдяване и канализация“ ЕАД - Бургас</v>
      </c>
      <c r="B1110" s="105" t="str">
        <f t="shared" si="64"/>
        <v>812115210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„Водоснабдяване и канализация“ ЕАД - Бургас</v>
      </c>
      <c r="B1111" s="105" t="str">
        <f t="shared" si="64"/>
        <v>812115210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„Водоснабдяване и канализация“ ЕАД - Бургас</v>
      </c>
      <c r="B1112" s="105" t="str">
        <f t="shared" si="64"/>
        <v>812115210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„Водоснабдяване и канализация“ ЕАД - Бургас</v>
      </c>
      <c r="B1113" s="105" t="str">
        <f t="shared" si="64"/>
        <v>812115210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„Водоснабдяване и канализация“ ЕАД - Бургас</v>
      </c>
      <c r="B1114" s="105" t="str">
        <f t="shared" si="64"/>
        <v>812115210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„Водоснабдяване и канализация“ ЕАД - Бургас</v>
      </c>
      <c r="B1115" s="105" t="str">
        <f t="shared" si="64"/>
        <v>812115210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„Водоснабдяване и канализация“ ЕАД - Бургас</v>
      </c>
      <c r="B1116" s="105" t="str">
        <f t="shared" si="64"/>
        <v>812115210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„Водоснабдяване и канализация“ ЕАД - Бургас</v>
      </c>
      <c r="B1117" s="105" t="str">
        <f t="shared" si="64"/>
        <v>812115210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„Водоснабдяване и канализация“ ЕАД - Бургас</v>
      </c>
      <c r="B1118" s="105" t="str">
        <f t="shared" si="64"/>
        <v>812115210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„Водоснабдяване и канализация“ ЕАД - Бургас</v>
      </c>
      <c r="B1119" s="105" t="str">
        <f t="shared" si="64"/>
        <v>812115210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„Водоснабдяване и канализация“ ЕАД - Бургас</v>
      </c>
      <c r="B1120" s="105" t="str">
        <f t="shared" si="64"/>
        <v>812115210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„Водоснабдяване и канализация“ ЕАД - Бургас</v>
      </c>
      <c r="B1121" s="105" t="str">
        <f t="shared" si="64"/>
        <v>812115210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„Водоснабдяване и канализация“ ЕАД - Бургас</v>
      </c>
      <c r="B1122" s="105" t="str">
        <f t="shared" si="64"/>
        <v>812115210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„Водоснабдяване и канализация“ ЕАД - Бургас</v>
      </c>
      <c r="B1123" s="105" t="str">
        <f t="shared" si="64"/>
        <v>812115210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„Водоснабдяване и канализация“ ЕАД - Бургас</v>
      </c>
      <c r="B1124" s="105" t="str">
        <f t="shared" si="64"/>
        <v>812115210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1732</v>
      </c>
    </row>
    <row r="1125" spans="1:8">
      <c r="A1125" s="105" t="str">
        <f t="shared" si="63"/>
        <v>„Водоснабдяване и канализация“ ЕАД - Бургас</v>
      </c>
      <c r="B1125" s="105" t="str">
        <f t="shared" si="64"/>
        <v>812115210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„Водоснабдяване и канализация“ ЕАД - Бургас</v>
      </c>
      <c r="B1126" s="105" t="str">
        <f t="shared" si="64"/>
        <v>812115210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„Водоснабдяване и канализация“ ЕАД - Бургас</v>
      </c>
      <c r="B1127" s="105" t="str">
        <f t="shared" si="64"/>
        <v>812115210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„Водоснабдяване и канализация“ ЕАД - Бургас</v>
      </c>
      <c r="B1128" s="105" t="str">
        <f t="shared" si="64"/>
        <v>812115210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1732</v>
      </c>
    </row>
    <row r="1129" spans="1:8">
      <c r="A1129" s="105" t="str">
        <f t="shared" si="63"/>
        <v>„Водоснабдяване и канализация“ ЕАД - Бургас</v>
      </c>
      <c r="B1129" s="105" t="str">
        <f t="shared" si="64"/>
        <v>812115210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„Водоснабдяване и канализация“ ЕАД - Бургас</v>
      </c>
      <c r="B1130" s="105" t="str">
        <f t="shared" si="64"/>
        <v>812115210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„Водоснабдяване и канализация“ ЕАД - Бургас</v>
      </c>
      <c r="B1131" s="105" t="str">
        <f t="shared" si="64"/>
        <v>812115210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„Водоснабдяване и канализация“ ЕАД - Бургас</v>
      </c>
      <c r="B1132" s="105" t="str">
        <f t="shared" si="64"/>
        <v>812115210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„Водоснабдяване и канализация“ ЕАД - Бургас</v>
      </c>
      <c r="B1133" s="105" t="str">
        <f t="shared" si="64"/>
        <v>812115210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„Водоснабдяване и канализация“ ЕАД - Бургас</v>
      </c>
      <c r="B1134" s="105" t="str">
        <f t="shared" si="64"/>
        <v>812115210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„Водоснабдяване и канализация“ ЕАД - Бургас</v>
      </c>
      <c r="B1135" s="105" t="str">
        <f t="shared" si="64"/>
        <v>812115210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1732</v>
      </c>
    </row>
    <row r="1136" spans="1:8">
      <c r="A1136" s="105" t="str">
        <f t="shared" si="63"/>
        <v>„Водоснабдяване и канализация“ ЕАД - Бургас</v>
      </c>
      <c r="B1136" s="105" t="str">
        <f t="shared" si="64"/>
        <v>812115210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44336</v>
      </c>
    </row>
    <row r="1137" spans="1:8">
      <c r="A1137" s="105" t="str">
        <f t="shared" si="63"/>
        <v>„Водоснабдяване и канализация“ ЕАД - Бургас</v>
      </c>
      <c r="B1137" s="105" t="str">
        <f t="shared" si="64"/>
        <v>812115210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„Водоснабдяване и канализация“ ЕАД - Бургас</v>
      </c>
      <c r="B1138" s="105" t="str">
        <f t="shared" si="64"/>
        <v>812115210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„Водоснабдяване и канализация“ ЕАД - Бургас</v>
      </c>
      <c r="B1139" s="105" t="str">
        <f t="shared" si="64"/>
        <v>812115210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„Водоснабдяване и канализация“ ЕАД - Бургас</v>
      </c>
      <c r="B1140" s="105" t="str">
        <f t="shared" si="64"/>
        <v>812115210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„Водоснабдяване и канализация“ ЕАД - Бургас</v>
      </c>
      <c r="B1141" s="105" t="str">
        <f t="shared" si="64"/>
        <v>812115210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„Водоснабдяване и канализация“ ЕАД - Бургас</v>
      </c>
      <c r="B1142" s="105" t="str">
        <f t="shared" si="64"/>
        <v>812115210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„Водоснабдяване и канализация“ ЕАД - Бургас</v>
      </c>
      <c r="B1143" s="105" t="str">
        <f t="shared" si="64"/>
        <v>812115210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„Водоснабдяване и канализация“ ЕАД - Бургас</v>
      </c>
      <c r="B1144" s="105" t="str">
        <f t="shared" si="64"/>
        <v>812115210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„Водоснабдяване и канализация“ ЕАД - Бургас</v>
      </c>
      <c r="B1145" s="105" t="str">
        <f t="shared" si="64"/>
        <v>812115210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„Водоснабдяване и канализация“ ЕАД - Бургас</v>
      </c>
      <c r="B1146" s="105" t="str">
        <f t="shared" si="64"/>
        <v>812115210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„Водоснабдяване и канализация“ ЕАД - Бургас</v>
      </c>
      <c r="B1147" s="105" t="str">
        <f t="shared" si="64"/>
        <v>812115210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„Водоснабдяване и канализация“ ЕАД - Бургас</v>
      </c>
      <c r="B1148" s="105" t="str">
        <f t="shared" si="64"/>
        <v>812115210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„Водоснабдяване и канализация“ ЕАД - Бургас</v>
      </c>
      <c r="B1149" s="105" t="str">
        <f t="shared" si="64"/>
        <v>812115210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„Водоснабдяване и канализация“ ЕАД - Бургас</v>
      </c>
      <c r="B1150" s="105" t="str">
        <f t="shared" si="64"/>
        <v>812115210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„Водоснабдяване и канализация“ ЕАД - Бургас</v>
      </c>
      <c r="B1151" s="105" t="str">
        <f t="shared" si="64"/>
        <v>812115210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„Водоснабдяване и канализация“ ЕАД - Бургас</v>
      </c>
      <c r="B1152" s="105" t="str">
        <f t="shared" si="64"/>
        <v>812115210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„Водоснабдяване и канализация“ ЕАД - Бургас</v>
      </c>
      <c r="B1153" s="105" t="str">
        <f t="shared" si="64"/>
        <v>812115210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„Водоснабдяване и канализация“ ЕАД - Бургас</v>
      </c>
      <c r="B1154" s="105" t="str">
        <f t="shared" si="64"/>
        <v>812115210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„Водоснабдяване и канализация“ ЕАД - Бургас</v>
      </c>
      <c r="B1155" s="105" t="str">
        <f t="shared" si="64"/>
        <v>812115210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„Водоснабдяване и канализация“ ЕАД - Бургас</v>
      </c>
      <c r="B1156" s="105" t="str">
        <f t="shared" si="64"/>
        <v>812115210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„Водоснабдяване и канализация“ ЕАД - Бургас</v>
      </c>
      <c r="B1157" s="105" t="str">
        <f t="shared" si="64"/>
        <v>812115210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„Водоснабдяване и канализация“ ЕАД - Бургас</v>
      </c>
      <c r="B1158" s="105" t="str">
        <f t="shared" si="64"/>
        <v>812115210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„Водоснабдяване и канализация“ ЕАД - Бургас</v>
      </c>
      <c r="B1159" s="105" t="str">
        <f t="shared" si="64"/>
        <v>812115210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„Водоснабдяване и канализация“ ЕАД - Бургас</v>
      </c>
      <c r="B1160" s="105" t="str">
        <f t="shared" si="64"/>
        <v>812115210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„Водоснабдяване и канализация“ ЕАД - Бургас</v>
      </c>
      <c r="B1161" s="105" t="str">
        <f t="shared" si="64"/>
        <v>812115210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„Водоснабдяване и канализация“ ЕАД - Бургас</v>
      </c>
      <c r="B1162" s="105" t="str">
        <f t="shared" si="64"/>
        <v>812115210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„Водоснабдяване и канализация“ ЕАД - Бургас</v>
      </c>
      <c r="B1163" s="105" t="str">
        <f t="shared" si="64"/>
        <v>812115210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„Водоснабдяване и канализация“ ЕАД - Бургас</v>
      </c>
      <c r="B1164" s="105" t="str">
        <f t="shared" si="64"/>
        <v>812115210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„Водоснабдяване и канализация“ ЕАД - Бургас</v>
      </c>
      <c r="B1165" s="105" t="str">
        <f t="shared" si="64"/>
        <v>812115210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„Водоснабдяване и канализация“ ЕАД - Бургас</v>
      </c>
      <c r="B1166" s="105" t="str">
        <f t="shared" si="64"/>
        <v>812115210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„Водоснабдяване и канализация“ ЕАД - Бургас</v>
      </c>
      <c r="B1167" s="105" t="str">
        <f t="shared" si="64"/>
        <v>812115210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„Водоснабдяване и канализация“ ЕАД - Бургас</v>
      </c>
      <c r="B1168" s="105" t="str">
        <f t="shared" ref="B1168:B1195" si="67">pdeBulstat</f>
        <v>812115210</v>
      </c>
      <c r="C1168" s="581">
        <f t="shared" ref="C1168:C1195" si="68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„Водоснабдяване и канализация“ ЕАД - Бургас</v>
      </c>
      <c r="B1169" s="105" t="str">
        <f t="shared" si="67"/>
        <v>812115210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„Водоснабдяване и канализация“ ЕАД - Бургас</v>
      </c>
      <c r="B1170" s="105" t="str">
        <f t="shared" si="67"/>
        <v>812115210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„Водоснабдяване и канализация“ ЕАД - Бургас</v>
      </c>
      <c r="B1171" s="105" t="str">
        <f t="shared" si="67"/>
        <v>812115210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„Водоснабдяване и канализация“ ЕАД - Бургас</v>
      </c>
      <c r="B1172" s="105" t="str">
        <f t="shared" si="67"/>
        <v>812115210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„Водоснабдяване и канализация“ ЕАД - Бургас</v>
      </c>
      <c r="B1173" s="105" t="str">
        <f t="shared" si="67"/>
        <v>812115210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„Водоснабдяване и канализация“ ЕАД - Бургас</v>
      </c>
      <c r="B1174" s="105" t="str">
        <f t="shared" si="67"/>
        <v>812115210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„Водоснабдяване и канализация“ ЕАД - Бургас</v>
      </c>
      <c r="B1175" s="105" t="str">
        <f t="shared" si="67"/>
        <v>812115210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„Водоснабдяване и канализация“ ЕАД - Бургас</v>
      </c>
      <c r="B1176" s="105" t="str">
        <f t="shared" si="67"/>
        <v>812115210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„Водоснабдяване и канализация“ ЕАД - Бургас</v>
      </c>
      <c r="B1177" s="105" t="str">
        <f t="shared" si="67"/>
        <v>812115210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„Водоснабдяване и канализация“ ЕАД - Бургас</v>
      </c>
      <c r="B1178" s="105" t="str">
        <f t="shared" si="67"/>
        <v>812115210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„Водоснабдяване и канализация“ ЕАД - Бургас</v>
      </c>
      <c r="B1179" s="105" t="str">
        <f t="shared" si="67"/>
        <v>812115210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„Водоснабдяване и канализация“ ЕАД - Бургас</v>
      </c>
      <c r="B1180" s="105" t="str">
        <f t="shared" si="67"/>
        <v>812115210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3783</v>
      </c>
    </row>
    <row r="1181" spans="1:8">
      <c r="A1181" s="105" t="str">
        <f t="shared" si="66"/>
        <v>„Водоснабдяване и канализация“ ЕАД - Бургас</v>
      </c>
      <c r="B1181" s="105" t="str">
        <f t="shared" si="67"/>
        <v>812115210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„Водоснабдяване и канализация“ ЕАД - Бургас</v>
      </c>
      <c r="B1182" s="105" t="str">
        <f t="shared" si="67"/>
        <v>812115210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„Водоснабдяване и канализация“ ЕАД - Бургас</v>
      </c>
      <c r="B1183" s="105" t="str">
        <f t="shared" si="67"/>
        <v>812115210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3783</v>
      </c>
    </row>
    <row r="1184" spans="1:8">
      <c r="A1184" s="105" t="str">
        <f t="shared" si="66"/>
        <v>„Водоснабдяване и канализация“ ЕАД - Бургас</v>
      </c>
      <c r="B1184" s="105" t="str">
        <f t="shared" si="67"/>
        <v>812115210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800</v>
      </c>
    </row>
    <row r="1185" spans="1:8">
      <c r="A1185" s="105" t="str">
        <f t="shared" si="66"/>
        <v>„Водоснабдяване и канализация“ ЕАД - Бургас</v>
      </c>
      <c r="B1185" s="105" t="str">
        <f t="shared" si="67"/>
        <v>812115210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„Водоснабдяване и канализация“ ЕАД - Бургас</v>
      </c>
      <c r="B1186" s="105" t="str">
        <f t="shared" si="67"/>
        <v>812115210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„Водоснабдяване и канализация“ ЕАД - Бургас</v>
      </c>
      <c r="B1187" s="105" t="str">
        <f t="shared" si="67"/>
        <v>812115210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800</v>
      </c>
    </row>
    <row r="1188" spans="1:8">
      <c r="A1188" s="105" t="str">
        <f t="shared" si="66"/>
        <v>„Водоснабдяване и канализация“ ЕАД - Бургас</v>
      </c>
      <c r="B1188" s="105" t="str">
        <f t="shared" si="67"/>
        <v>812115210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110</v>
      </c>
    </row>
    <row r="1189" spans="1:8">
      <c r="A1189" s="105" t="str">
        <f t="shared" si="66"/>
        <v>„Водоснабдяване и канализация“ ЕАД - Бургас</v>
      </c>
      <c r="B1189" s="105" t="str">
        <f t="shared" si="67"/>
        <v>812115210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„Водоснабдяване и канализация“ ЕАД - Бургас</v>
      </c>
      <c r="B1190" s="105" t="str">
        <f t="shared" si="67"/>
        <v>812115210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„Водоснабдяване и канализация“ ЕАД - Бургас</v>
      </c>
      <c r="B1191" s="105" t="str">
        <f t="shared" si="67"/>
        <v>812115210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110</v>
      </c>
    </row>
    <row r="1192" spans="1:8">
      <c r="A1192" s="105" t="str">
        <f t="shared" si="66"/>
        <v>„Водоснабдяване и канализация“ ЕАД - Бургас</v>
      </c>
      <c r="B1192" s="105" t="str">
        <f t="shared" si="67"/>
        <v>812115210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4473</v>
      </c>
    </row>
    <row r="1193" spans="1:8">
      <c r="A1193" s="105" t="str">
        <f t="shared" si="66"/>
        <v>„Водоснабдяване и канализация“ ЕАД - Бургас</v>
      </c>
      <c r="B1193" s="105" t="str">
        <f t="shared" si="67"/>
        <v>812115210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„Водоснабдяване и канализация“ ЕАД - Бургас</v>
      </c>
      <c r="B1194" s="105" t="str">
        <f t="shared" si="67"/>
        <v>812115210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„Водоснабдяване и канализация“ ЕАД - Бургас</v>
      </c>
      <c r="B1195" s="105" t="str">
        <f t="shared" si="67"/>
        <v>812115210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4473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„Водоснабдяване и канализация“ ЕАД - Бургас</v>
      </c>
      <c r="B1197" s="105" t="str">
        <f t="shared" ref="B1197:B1228" si="70">pdeBulstat</f>
        <v>812115210</v>
      </c>
      <c r="C1197" s="581">
        <f t="shared" ref="C1197:C1228" si="71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3008</v>
      </c>
    </row>
    <row r="1198" spans="1:8">
      <c r="A1198" s="105" t="str">
        <f t="shared" si="69"/>
        <v>„Водоснабдяване и канализация“ ЕАД - Бургас</v>
      </c>
      <c r="B1198" s="105" t="str">
        <f t="shared" si="70"/>
        <v>812115210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„Водоснабдяване и канализация“ ЕАД - Бургас</v>
      </c>
      <c r="B1199" s="105" t="str">
        <f t="shared" si="70"/>
        <v>812115210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„Водоснабдяване и канализация“ ЕАД - Бургас</v>
      </c>
      <c r="B1200" s="105" t="str">
        <f t="shared" si="70"/>
        <v>812115210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„Водоснабдяване и канализация“ ЕАД - Бургас</v>
      </c>
      <c r="B1201" s="105" t="str">
        <f t="shared" si="70"/>
        <v>812115210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„Водоснабдяване и канализация“ ЕАД - Бургас</v>
      </c>
      <c r="B1202" s="105" t="str">
        <f t="shared" si="70"/>
        <v>812115210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3008</v>
      </c>
    </row>
    <row r="1203" spans="1:8">
      <c r="A1203" s="105" t="str">
        <f t="shared" si="69"/>
        <v>„Водоснабдяване и канализация“ ЕАД - Бургас</v>
      </c>
      <c r="B1203" s="105" t="str">
        <f t="shared" si="70"/>
        <v>812115210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„Водоснабдяване и канализация“ ЕАД - Бургас</v>
      </c>
      <c r="B1204" s="105" t="str">
        <f t="shared" si="70"/>
        <v>812115210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„Водоснабдяване и канализация“ ЕАД - Бургас</v>
      </c>
      <c r="B1205" s="105" t="str">
        <f t="shared" si="70"/>
        <v>812115210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„Водоснабдяване и канализация“ ЕАД - Бургас</v>
      </c>
      <c r="B1206" s="105" t="str">
        <f t="shared" si="70"/>
        <v>812115210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„Водоснабдяване и канализация“ ЕАД - Бургас</v>
      </c>
      <c r="B1207" s="105" t="str">
        <f t="shared" si="70"/>
        <v>812115210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„Водоснабдяване и канализация“ ЕАД - Бургас</v>
      </c>
      <c r="B1208" s="105" t="str">
        <f t="shared" si="70"/>
        <v>812115210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„Водоснабдяване и канализация“ ЕАД - Бургас</v>
      </c>
      <c r="B1209" s="105" t="str">
        <f t="shared" si="70"/>
        <v>812115210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„Водоснабдяване и канализация“ ЕАД - Бургас</v>
      </c>
      <c r="B1210" s="105" t="str">
        <f t="shared" si="70"/>
        <v>812115210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„Водоснабдяване и канализация“ ЕАД - Бургас</v>
      </c>
      <c r="B1211" s="105" t="str">
        <f t="shared" si="70"/>
        <v>812115210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„Водоснабдяване и канализация“ ЕАД - Бургас</v>
      </c>
      <c r="B1212" s="105" t="str">
        <f t="shared" si="70"/>
        <v>812115210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„Водоснабдяване и канализация“ ЕАД - Бургас</v>
      </c>
      <c r="B1213" s="105" t="str">
        <f t="shared" si="70"/>
        <v>812115210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„Водоснабдяване и канализация“ ЕАД - Бургас</v>
      </c>
      <c r="B1214" s="105" t="str">
        <f t="shared" si="70"/>
        <v>812115210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„Водоснабдяване и канализация“ ЕАД - Бургас</v>
      </c>
      <c r="B1215" s="105" t="str">
        <f t="shared" si="70"/>
        <v>812115210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„Водоснабдяване и канализация“ ЕАД - Бургас</v>
      </c>
      <c r="B1216" s="105" t="str">
        <f t="shared" si="70"/>
        <v>812115210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„Водоснабдяване и канализация“ ЕАД - Бургас</v>
      </c>
      <c r="B1217" s="105" t="str">
        <f t="shared" si="70"/>
        <v>812115210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„Водоснабдяване и канализация“ ЕАД - Бургас</v>
      </c>
      <c r="B1218" s="105" t="str">
        <f t="shared" si="70"/>
        <v>812115210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„Водоснабдяване и канализация“ ЕАД - Бургас</v>
      </c>
      <c r="B1219" s="105" t="str">
        <f t="shared" si="70"/>
        <v>812115210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„Водоснабдяване и канализация“ ЕАД - Бургас</v>
      </c>
      <c r="B1220" s="105" t="str">
        <f t="shared" si="70"/>
        <v>812115210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„Водоснабдяване и канализация“ ЕАД - Бургас</v>
      </c>
      <c r="B1221" s="105" t="str">
        <f t="shared" si="70"/>
        <v>812115210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„Водоснабдяване и канализация“ ЕАД - Бургас</v>
      </c>
      <c r="B1222" s="105" t="str">
        <f t="shared" si="70"/>
        <v>812115210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„Водоснабдяване и канализация“ ЕАД - Бургас</v>
      </c>
      <c r="B1223" s="105" t="str">
        <f t="shared" si="70"/>
        <v>812115210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„Водоснабдяване и канализация“ ЕАД - Бургас</v>
      </c>
      <c r="B1224" s="105" t="str">
        <f t="shared" si="70"/>
        <v>812115210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„Водоснабдяване и канализация“ ЕАД - Бургас</v>
      </c>
      <c r="B1225" s="105" t="str">
        <f t="shared" si="70"/>
        <v>812115210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„Водоснабдяване и канализация“ ЕАД - Бургас</v>
      </c>
      <c r="B1226" s="105" t="str">
        <f t="shared" si="70"/>
        <v>812115210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„Водоснабдяване и канализация“ ЕАД - Бургас</v>
      </c>
      <c r="B1227" s="105" t="str">
        <f t="shared" si="70"/>
        <v>812115210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„Водоснабдяване и канализация“ ЕАД - Бургас</v>
      </c>
      <c r="B1228" s="105" t="str">
        <f t="shared" si="70"/>
        <v>812115210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„Водоснабдяване и канализация“ ЕАД - Бургас</v>
      </c>
      <c r="B1229" s="105" t="str">
        <f t="shared" ref="B1229:B1260" si="73">pdeBulstat</f>
        <v>812115210</v>
      </c>
      <c r="C1229" s="581">
        <f t="shared" ref="C1229:C1260" si="74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„Водоснабдяване и канализация“ ЕАД - Бургас</v>
      </c>
      <c r="B1230" s="105" t="str">
        <f t="shared" si="73"/>
        <v>812115210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„Водоснабдяване и канализация“ ЕАД - Бургас</v>
      </c>
      <c r="B1231" s="105" t="str">
        <f t="shared" si="73"/>
        <v>812115210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„Водоснабдяване и канализация“ ЕАД - Бургас</v>
      </c>
      <c r="B1232" s="105" t="str">
        <f t="shared" si="73"/>
        <v>812115210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„Водоснабдяване и канализация“ ЕАД - Бургас</v>
      </c>
      <c r="B1233" s="105" t="str">
        <f t="shared" si="73"/>
        <v>812115210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„Водоснабдяване и канализация“ ЕАД - Бургас</v>
      </c>
      <c r="B1234" s="105" t="str">
        <f t="shared" si="73"/>
        <v>812115210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„Водоснабдяване и канализация“ ЕАД - Бургас</v>
      </c>
      <c r="B1235" s="105" t="str">
        <f t="shared" si="73"/>
        <v>812115210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„Водоснабдяване и канализация“ ЕАД - Бургас</v>
      </c>
      <c r="B1236" s="105" t="str">
        <f t="shared" si="73"/>
        <v>812115210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„Водоснабдяване и канализация“ ЕАД - Бургас</v>
      </c>
      <c r="B1237" s="105" t="str">
        <f t="shared" si="73"/>
        <v>812115210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„Водоснабдяване и канализация“ ЕАД - Бургас</v>
      </c>
      <c r="B1238" s="105" t="str">
        <f t="shared" si="73"/>
        <v>812115210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„Водоснабдяване и канализация“ ЕАД - Бургас</v>
      </c>
      <c r="B1239" s="105" t="str">
        <f t="shared" si="73"/>
        <v>812115210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3008</v>
      </c>
    </row>
    <row r="1240" spans="1:8">
      <c r="A1240" s="105" t="str">
        <f t="shared" si="72"/>
        <v>„Водоснабдяване и канализация“ ЕАД - Бургас</v>
      </c>
      <c r="B1240" s="105" t="str">
        <f t="shared" si="73"/>
        <v>812115210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„Водоснабдяване и канализация“ ЕАД - Бургас</v>
      </c>
      <c r="B1241" s="105" t="str">
        <f t="shared" si="73"/>
        <v>812115210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„Водоснабдяване и канализация“ ЕАД - Бургас</v>
      </c>
      <c r="B1242" s="105" t="str">
        <f t="shared" si="73"/>
        <v>812115210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„Водоснабдяване и канализация“ ЕАД - Бургас</v>
      </c>
      <c r="B1243" s="105" t="str">
        <f t="shared" si="73"/>
        <v>812115210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„Водоснабдяване и канализация“ ЕАД - Бургас</v>
      </c>
      <c r="B1244" s="105" t="str">
        <f t="shared" si="73"/>
        <v>812115210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3008</v>
      </c>
    </row>
    <row r="1245" spans="1:8">
      <c r="A1245" s="105" t="str">
        <f t="shared" si="72"/>
        <v>„Водоснабдяване и канализация“ ЕАД - Бургас</v>
      </c>
      <c r="B1245" s="105" t="str">
        <f t="shared" si="73"/>
        <v>812115210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„Водоснабдяване и канализация“ ЕАД - Бургас</v>
      </c>
      <c r="B1246" s="105" t="str">
        <f t="shared" si="73"/>
        <v>812115210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„Водоснабдяване и канализация“ ЕАД - Бургас</v>
      </c>
      <c r="B1247" s="105" t="str">
        <f t="shared" si="73"/>
        <v>812115210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„Водоснабдяване и канализация“ ЕАД - Бургас</v>
      </c>
      <c r="B1248" s="105" t="str">
        <f t="shared" si="73"/>
        <v>812115210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„Водоснабдяване и канализация“ ЕАД - Бургас</v>
      </c>
      <c r="B1249" s="105" t="str">
        <f t="shared" si="73"/>
        <v>812115210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„Водоснабдяване и канализация“ ЕАД - Бургас</v>
      </c>
      <c r="B1250" s="105" t="str">
        <f t="shared" si="73"/>
        <v>812115210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„Водоснабдяване и канализация“ ЕАД - Бургас</v>
      </c>
      <c r="B1251" s="105" t="str">
        <f t="shared" si="73"/>
        <v>812115210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„Водоснабдяване и канализация“ ЕАД - Бургас</v>
      </c>
      <c r="B1252" s="105" t="str">
        <f t="shared" si="73"/>
        <v>812115210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„Водоснабдяване и канализация“ ЕАД - Бургас</v>
      </c>
      <c r="B1253" s="105" t="str">
        <f t="shared" si="73"/>
        <v>812115210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„Водоснабдяване и канализация“ ЕАД - Бургас</v>
      </c>
      <c r="B1254" s="105" t="str">
        <f t="shared" si="73"/>
        <v>812115210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„Водоснабдяване и канализация“ ЕАД - Бургас</v>
      </c>
      <c r="B1255" s="105" t="str">
        <f t="shared" si="73"/>
        <v>812115210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„Водоснабдяване и канализация“ ЕАД - Бургас</v>
      </c>
      <c r="B1256" s="105" t="str">
        <f t="shared" si="73"/>
        <v>812115210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„Водоснабдяване и канализация“ ЕАД - Бургас</v>
      </c>
      <c r="B1257" s="105" t="str">
        <f t="shared" si="73"/>
        <v>812115210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„Водоснабдяване и канализация“ ЕАД - Бургас</v>
      </c>
      <c r="B1258" s="105" t="str">
        <f t="shared" si="73"/>
        <v>812115210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„Водоснабдяване и канализация“ ЕАД - Бургас</v>
      </c>
      <c r="B1259" s="105" t="str">
        <f t="shared" si="73"/>
        <v>812115210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„Водоснабдяване и канализация“ ЕАД - Бургас</v>
      </c>
      <c r="B1260" s="105" t="str">
        <f t="shared" si="73"/>
        <v>812115210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„Водоснабдяване и канализация“ ЕАД - Бургас</v>
      </c>
      <c r="B1261" s="105" t="str">
        <f t="shared" ref="B1261:B1294" si="76">pdeBulstat</f>
        <v>812115210</v>
      </c>
      <c r="C1261" s="581">
        <f t="shared" ref="C1261:C1294" si="77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„Водоснабдяване и канализация“ ЕАД - Бургас</v>
      </c>
      <c r="B1262" s="105" t="str">
        <f t="shared" si="76"/>
        <v>812115210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„Водоснабдяване и канализация“ ЕАД - Бургас</v>
      </c>
      <c r="B1263" s="105" t="str">
        <f t="shared" si="76"/>
        <v>812115210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„Водоснабдяване и канализация“ ЕАД - Бургас</v>
      </c>
      <c r="B1264" s="105" t="str">
        <f t="shared" si="76"/>
        <v>812115210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„Водоснабдяване и канализация“ ЕАД - Бургас</v>
      </c>
      <c r="B1265" s="105" t="str">
        <f t="shared" si="76"/>
        <v>812115210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„Водоснабдяване и канализация“ ЕАД - Бургас</v>
      </c>
      <c r="B1266" s="105" t="str">
        <f t="shared" si="76"/>
        <v>812115210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„Водоснабдяване и канализация“ ЕАД - Бургас</v>
      </c>
      <c r="B1267" s="105" t="str">
        <f t="shared" si="76"/>
        <v>812115210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„Водоснабдяване и канализация“ ЕАД - Бургас</v>
      </c>
      <c r="B1268" s="105" t="str">
        <f t="shared" si="76"/>
        <v>812115210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„Водоснабдяване и канализация“ ЕАД - Бургас</v>
      </c>
      <c r="B1269" s="105" t="str">
        <f t="shared" si="76"/>
        <v>812115210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„Водоснабдяване и канализация“ ЕАД - Бургас</v>
      </c>
      <c r="B1270" s="105" t="str">
        <f t="shared" si="76"/>
        <v>812115210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„Водоснабдяване и канализация“ ЕАД - Бургас</v>
      </c>
      <c r="B1271" s="105" t="str">
        <f t="shared" si="76"/>
        <v>812115210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„Водоснабдяване и канализация“ ЕАД - Бургас</v>
      </c>
      <c r="B1272" s="105" t="str">
        <f t="shared" si="76"/>
        <v>812115210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„Водоснабдяване и канализация“ ЕАД - Бургас</v>
      </c>
      <c r="B1273" s="105" t="str">
        <f t="shared" si="76"/>
        <v>812115210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„Водоснабдяване и канализация“ ЕАД - Бургас</v>
      </c>
      <c r="B1274" s="105" t="str">
        <f t="shared" si="76"/>
        <v>812115210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„Водоснабдяване и канализация“ ЕАД - Бургас</v>
      </c>
      <c r="B1275" s="105" t="str">
        <f t="shared" si="76"/>
        <v>812115210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„Водоснабдяване и канализация“ ЕАД - Бургас</v>
      </c>
      <c r="B1276" s="105" t="str">
        <f t="shared" si="76"/>
        <v>812115210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„Водоснабдяване и канализация“ ЕАД - Бургас</v>
      </c>
      <c r="B1277" s="105" t="str">
        <f t="shared" si="76"/>
        <v>812115210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„Водоснабдяване и канализация“ ЕАД - Бургас</v>
      </c>
      <c r="B1278" s="105" t="str">
        <f t="shared" si="76"/>
        <v>812115210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„Водоснабдяване и канализация“ ЕАД - Бургас</v>
      </c>
      <c r="B1279" s="105" t="str">
        <f t="shared" si="76"/>
        <v>812115210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„Водоснабдяване и канализация“ ЕАД - Бургас</v>
      </c>
      <c r="B1280" s="105" t="str">
        <f t="shared" si="76"/>
        <v>812115210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„Водоснабдяване и канализация“ ЕАД - Бургас</v>
      </c>
      <c r="B1281" s="105" t="str">
        <f t="shared" si="76"/>
        <v>812115210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3008</v>
      </c>
    </row>
    <row r="1282" spans="1:8">
      <c r="A1282" s="105" t="str">
        <f t="shared" si="75"/>
        <v>„Водоснабдяване и канализация“ ЕАД - Бургас</v>
      </c>
      <c r="B1282" s="105" t="str">
        <f t="shared" si="76"/>
        <v>812115210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„Водоснабдяване и канализация“ ЕАД - Бургас</v>
      </c>
      <c r="B1283" s="105" t="str">
        <f t="shared" si="76"/>
        <v>812115210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„Водоснабдяване и канализация“ ЕАД - Бургас</v>
      </c>
      <c r="B1284" s="105" t="str">
        <f t="shared" si="76"/>
        <v>812115210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„Водоснабдяване и канализация“ ЕАД - Бургас</v>
      </c>
      <c r="B1285" s="105" t="str">
        <f t="shared" si="76"/>
        <v>812115210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„Водоснабдяване и канализация“ ЕАД - Бургас</v>
      </c>
      <c r="B1286" s="105" t="str">
        <f t="shared" si="76"/>
        <v>812115210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3008</v>
      </c>
    </row>
    <row r="1287" spans="1:8">
      <c r="A1287" s="105" t="str">
        <f t="shared" si="75"/>
        <v>„Водоснабдяване и канализация“ ЕАД - Бургас</v>
      </c>
      <c r="B1287" s="105" t="str">
        <f t="shared" si="76"/>
        <v>812115210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„Водоснабдяване и канализация“ ЕАД - Бургас</v>
      </c>
      <c r="B1288" s="105" t="str">
        <f t="shared" si="76"/>
        <v>812115210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„Водоснабдяване и канализация“ ЕАД - Бургас</v>
      </c>
      <c r="B1289" s="105" t="str">
        <f t="shared" si="76"/>
        <v>812115210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„Водоснабдяване и канализация“ ЕАД - Бургас</v>
      </c>
      <c r="B1290" s="105" t="str">
        <f t="shared" si="76"/>
        <v>812115210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„Водоснабдяване и канализация“ ЕАД - Бургас</v>
      </c>
      <c r="B1291" s="105" t="str">
        <f t="shared" si="76"/>
        <v>812115210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„Водоснабдяване и канализация“ ЕАД - Бургас</v>
      </c>
      <c r="B1292" s="105" t="str">
        <f t="shared" si="76"/>
        <v>812115210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„Водоснабдяване и канализация“ ЕАД - Бургас</v>
      </c>
      <c r="B1293" s="105" t="str">
        <f t="shared" si="76"/>
        <v>812115210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„Водоснабдяване и канализация“ ЕАД - Бургас</v>
      </c>
      <c r="B1294" s="105" t="str">
        <f t="shared" si="76"/>
        <v>812115210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„Водоснабдяване и канализация“ ЕАД - Бургас</v>
      </c>
      <c r="B1296" s="105" t="str">
        <f t="shared" ref="B1296:B1335" si="79">pdeBulstat</f>
        <v>812115210</v>
      </c>
      <c r="C1296" s="581">
        <f t="shared" ref="C1296:C1335" si="80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„Водоснабдяване и канализация“ ЕАД - Бургас</v>
      </c>
      <c r="B1297" s="105" t="str">
        <f t="shared" si="79"/>
        <v>812115210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3008</v>
      </c>
    </row>
    <row r="1298" spans="1:8">
      <c r="A1298" s="105" t="str">
        <f t="shared" si="78"/>
        <v>„Водоснабдяване и канализация“ ЕАД - Бургас</v>
      </c>
      <c r="B1298" s="105" t="str">
        <f t="shared" si="79"/>
        <v>812115210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„Водоснабдяване и канализация“ ЕАД - Бургас</v>
      </c>
      <c r="B1299" s="105" t="str">
        <f t="shared" si="79"/>
        <v>812115210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„Водоснабдяване и канализация“ ЕАД - Бургас</v>
      </c>
      <c r="B1300" s="105" t="str">
        <f t="shared" si="79"/>
        <v>812115210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3008</v>
      </c>
    </row>
    <row r="1301" spans="1:8">
      <c r="A1301" s="105" t="str">
        <f t="shared" si="78"/>
        <v>„Водоснабдяване и канализация“ ЕАД - Бургас</v>
      </c>
      <c r="B1301" s="105" t="str">
        <f t="shared" si="79"/>
        <v>812115210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„Водоснабдяване и канализация“ ЕАД - Бургас</v>
      </c>
      <c r="B1302" s="105" t="str">
        <f t="shared" si="79"/>
        <v>812115210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„Водоснабдяване и канализация“ ЕАД - Бургас</v>
      </c>
      <c r="B1303" s="105" t="str">
        <f t="shared" si="79"/>
        <v>812115210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„Водоснабдяване и канализация“ ЕАД - Бургас</v>
      </c>
      <c r="B1304" s="105" t="str">
        <f t="shared" si="79"/>
        <v>812115210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„Водоснабдяване и канализация“ ЕАД - Бургас</v>
      </c>
      <c r="B1305" s="105" t="str">
        <f t="shared" si="79"/>
        <v>812115210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„Водоснабдяване и канализация“ ЕАД - Бургас</v>
      </c>
      <c r="B1306" s="105" t="str">
        <f t="shared" si="79"/>
        <v>812115210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„Водоснабдяване и канализация“ ЕАД - Бургас</v>
      </c>
      <c r="B1307" s="105" t="str">
        <f t="shared" si="79"/>
        <v>812115210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„Водоснабдяване и канализация“ ЕАД - Бургас</v>
      </c>
      <c r="B1308" s="105" t="str">
        <f t="shared" si="79"/>
        <v>812115210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„Водоснабдяване и канализация“ ЕАД - Бургас</v>
      </c>
      <c r="B1309" s="105" t="str">
        <f t="shared" si="79"/>
        <v>812115210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„Водоснабдяване и канализация“ ЕАД - Бургас</v>
      </c>
      <c r="B1310" s="105" t="str">
        <f t="shared" si="79"/>
        <v>812115210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„Водоснабдяване и канализация“ ЕАД - Бургас</v>
      </c>
      <c r="B1311" s="105" t="str">
        <f t="shared" si="79"/>
        <v>812115210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„Водоснабдяване и канализация“ ЕАД - Бургас</v>
      </c>
      <c r="B1312" s="105" t="str">
        <f t="shared" si="79"/>
        <v>812115210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„Водоснабдяване и канализация“ ЕАД - Бургас</v>
      </c>
      <c r="B1313" s="105" t="str">
        <f t="shared" si="79"/>
        <v>812115210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„Водоснабдяване и канализация“ ЕАД - Бургас</v>
      </c>
      <c r="B1314" s="105" t="str">
        <f t="shared" si="79"/>
        <v>812115210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„Водоснабдяване и канализация“ ЕАД - Бургас</v>
      </c>
      <c r="B1315" s="105" t="str">
        <f t="shared" si="79"/>
        <v>812115210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„Водоснабдяване и канализация“ ЕАД - Бургас</v>
      </c>
      <c r="B1316" s="105" t="str">
        <f t="shared" si="79"/>
        <v>812115210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„Водоснабдяване и канализация“ ЕАД - Бургас</v>
      </c>
      <c r="B1317" s="105" t="str">
        <f t="shared" si="79"/>
        <v>812115210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„Водоснабдяване и канализация“ ЕАД - Бургас</v>
      </c>
      <c r="B1318" s="105" t="str">
        <f t="shared" si="79"/>
        <v>812115210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„Водоснабдяване и канализация“ ЕАД - Бургас</v>
      </c>
      <c r="B1319" s="105" t="str">
        <f t="shared" si="79"/>
        <v>812115210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„Водоснабдяване и канализация“ ЕАД - Бургас</v>
      </c>
      <c r="B1320" s="105" t="str">
        <f t="shared" si="79"/>
        <v>812115210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„Водоснабдяване и канализация“ ЕАД - Бургас</v>
      </c>
      <c r="B1321" s="105" t="str">
        <f t="shared" si="79"/>
        <v>812115210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„Водоснабдяване и канализация“ ЕАД - Бургас</v>
      </c>
      <c r="B1322" s="105" t="str">
        <f t="shared" si="79"/>
        <v>812115210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„Водоснабдяване и канализация“ ЕАД - Бургас</v>
      </c>
      <c r="B1323" s="105" t="str">
        <f t="shared" si="79"/>
        <v>812115210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„Водоснабдяване и канализация“ ЕАД - Бургас</v>
      </c>
      <c r="B1324" s="105" t="str">
        <f t="shared" si="79"/>
        <v>812115210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„Водоснабдяване и канализация“ ЕАД - Бургас</v>
      </c>
      <c r="B1325" s="105" t="str">
        <f t="shared" si="79"/>
        <v>812115210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„Водоснабдяване и канализация“ ЕАД - Бургас</v>
      </c>
      <c r="B1326" s="105" t="str">
        <f t="shared" si="79"/>
        <v>812115210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„Водоснабдяване и канализация“ ЕАД - Бургас</v>
      </c>
      <c r="B1327" s="105" t="str">
        <f t="shared" si="79"/>
        <v>812115210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3008</v>
      </c>
    </row>
    <row r="1328" spans="1:8">
      <c r="A1328" s="105" t="str">
        <f t="shared" si="78"/>
        <v>„Водоснабдяване и канализация“ ЕАД - Бургас</v>
      </c>
      <c r="B1328" s="105" t="str">
        <f t="shared" si="79"/>
        <v>812115210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„Водоснабдяване и канализация“ ЕАД - Бургас</v>
      </c>
      <c r="B1329" s="105" t="str">
        <f t="shared" si="79"/>
        <v>812115210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„Водоснабдяване и канализация“ ЕАД - Бургас</v>
      </c>
      <c r="B1330" s="105" t="str">
        <f t="shared" si="79"/>
        <v>812115210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3008</v>
      </c>
    </row>
    <row r="1331" spans="1:8">
      <c r="A1331" s="105" t="str">
        <f t="shared" si="78"/>
        <v>„Водоснабдяване и канализация“ ЕАД - Бургас</v>
      </c>
      <c r="B1331" s="105" t="str">
        <f t="shared" si="79"/>
        <v>812115210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„Водоснабдяване и канализация“ ЕАД - Бургас</v>
      </c>
      <c r="B1332" s="105" t="str">
        <f t="shared" si="79"/>
        <v>812115210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„Водоснабдяване и канализация“ ЕАД - Бургас</v>
      </c>
      <c r="B1333" s="105" t="str">
        <f t="shared" si="79"/>
        <v>812115210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„Водоснабдяване и канализация“ ЕАД - Бургас</v>
      </c>
      <c r="B1334" s="105" t="str">
        <f t="shared" si="79"/>
        <v>812115210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„Водоснабдяване и канализация“ ЕАД - Бургас</v>
      </c>
      <c r="B1335" s="105" t="str">
        <f t="shared" si="79"/>
        <v>812115210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85" zoomScale="80" zoomScaleNormal="85" zoomScaleSheetLayoutView="80" workbookViewId="0">
      <selection activeCell="B103" sqref="B103:E103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„ВОДОСНАБДЯВАНЕ И КАНАЛИЗАЦИЯ“ ЕАД - БУРГАС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812115210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37</v>
      </c>
      <c r="D12" s="196">
        <v>2793</v>
      </c>
      <c r="E12" s="89" t="s">
        <v>25</v>
      </c>
      <c r="F12" s="93" t="s">
        <v>26</v>
      </c>
      <c r="G12" s="197">
        <v>2228</v>
      </c>
      <c r="H12" s="196">
        <v>2228</v>
      </c>
    </row>
    <row r="13" spans="1:8">
      <c r="A13" s="89" t="s">
        <v>27</v>
      </c>
      <c r="B13" s="91" t="s">
        <v>28</v>
      </c>
      <c r="C13" s="197">
        <v>2588</v>
      </c>
      <c r="D13" s="196">
        <v>3279</v>
      </c>
      <c r="E13" s="89" t="s">
        <v>846</v>
      </c>
      <c r="F13" s="93" t="s">
        <v>29</v>
      </c>
      <c r="G13" s="197">
        <v>2228</v>
      </c>
      <c r="H13" s="196">
        <v>2228</v>
      </c>
    </row>
    <row r="14" spans="1:8">
      <c r="A14" s="89" t="s">
        <v>30</v>
      </c>
      <c r="B14" s="91" t="s">
        <v>31</v>
      </c>
      <c r="C14" s="197">
        <v>772</v>
      </c>
      <c r="D14" s="196">
        <v>1943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v>32</v>
      </c>
      <c r="D15" s="196">
        <v>28883</v>
      </c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>
        <v>1373</v>
      </c>
      <c r="D16" s="196">
        <v>2026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37</v>
      </c>
      <c r="D17" s="196">
        <v>36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v>818</v>
      </c>
      <c r="D18" s="196">
        <v>1121</v>
      </c>
      <c r="E18" s="481" t="s">
        <v>47</v>
      </c>
      <c r="F18" s="480" t="s">
        <v>48</v>
      </c>
      <c r="G18" s="609">
        <f>G12+G15+G16+G17</f>
        <v>2228</v>
      </c>
      <c r="H18" s="610">
        <f>H12+H15+H16+H17</f>
        <v>2228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5657</v>
      </c>
      <c r="D20" s="598">
        <f>SUM(D12:D19)</f>
        <v>40081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17454</v>
      </c>
      <c r="H22" s="614">
        <f>SUM(H23:H25)</f>
        <v>49536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>
        <v>38452</v>
      </c>
      <c r="D24" s="196">
        <v>47</v>
      </c>
      <c r="E24" s="202" t="s">
        <v>69</v>
      </c>
      <c r="F24" s="93" t="s">
        <v>70</v>
      </c>
      <c r="G24" s="197">
        <v>2992</v>
      </c>
      <c r="H24" s="196">
        <v>2774</v>
      </c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14462</v>
      </c>
      <c r="H25" s="196">
        <v>46762</v>
      </c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17454</v>
      </c>
      <c r="H26" s="598">
        <f>H20+H21+H22</f>
        <v>49536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38452</v>
      </c>
      <c r="D28" s="598">
        <f>SUM(D24:D27)</f>
        <v>47</v>
      </c>
      <c r="E28" s="202" t="s">
        <v>84</v>
      </c>
      <c r="F28" s="93" t="s">
        <v>85</v>
      </c>
      <c r="G28" s="595">
        <f>SUM(G29:G31)</f>
        <v>1097</v>
      </c>
      <c r="H28" s="596">
        <f>SUM(H29:H31)</f>
        <v>1096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1097</v>
      </c>
      <c r="H29" s="196">
        <v>1096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3012</v>
      </c>
      <c r="H32" s="196">
        <v>2182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4109</v>
      </c>
      <c r="H34" s="598">
        <f>H28+H32+H33</f>
        <v>3278</v>
      </c>
    </row>
    <row r="35" spans="1:13">
      <c r="A35" s="89" t="s">
        <v>106</v>
      </c>
      <c r="B35" s="94" t="s">
        <v>107</v>
      </c>
      <c r="C35" s="595">
        <f>SUM(C36:C39)</f>
        <v>3008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23791</v>
      </c>
      <c r="H37" s="600">
        <f>H26+H18+H34</f>
        <v>55042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>
        <v>3008</v>
      </c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3594</v>
      </c>
      <c r="H45" s="196">
        <v>5391</v>
      </c>
    </row>
    <row r="46" spans="1:13">
      <c r="A46" s="473" t="s">
        <v>137</v>
      </c>
      <c r="B46" s="96" t="s">
        <v>138</v>
      </c>
      <c r="C46" s="597">
        <f>C35+C40+C45</f>
        <v>3008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3594</v>
      </c>
      <c r="H50" s="596">
        <f>SUM(H44:H49)</f>
        <v>5391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45215</v>
      </c>
      <c r="H52" s="196">
        <v>5372</v>
      </c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>
        <v>1895</v>
      </c>
      <c r="D55" s="479">
        <v>1586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49012</v>
      </c>
      <c r="D56" s="602">
        <f>D20+D21+D22+D28+D33+D46+D52+D54+D55</f>
        <v>41714</v>
      </c>
      <c r="E56" s="100" t="s">
        <v>850</v>
      </c>
      <c r="F56" s="99" t="s">
        <v>172</v>
      </c>
      <c r="G56" s="599">
        <f>G50+G52+G53+G54+G55</f>
        <v>48809</v>
      </c>
      <c r="H56" s="600">
        <f>H50+H52+H53+H54+H55</f>
        <v>10763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3757</v>
      </c>
      <c r="D59" s="196">
        <v>3681</v>
      </c>
      <c r="E59" s="201" t="s">
        <v>180</v>
      </c>
      <c r="F59" s="486" t="s">
        <v>181</v>
      </c>
      <c r="G59" s="197">
        <v>1797</v>
      </c>
      <c r="H59" s="196">
        <v>1797</v>
      </c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7932</v>
      </c>
      <c r="H61" s="596">
        <f>SUM(H62:H68)</f>
        <v>6491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5191</v>
      </c>
      <c r="H64" s="196">
        <v>4209</v>
      </c>
      <c r="M64" s="98"/>
    </row>
    <row r="65" spans="1:13">
      <c r="A65" s="482" t="s">
        <v>52</v>
      </c>
      <c r="B65" s="96" t="s">
        <v>198</v>
      </c>
      <c r="C65" s="597">
        <f>SUM(C59:C64)</f>
        <v>3757</v>
      </c>
      <c r="D65" s="598">
        <f>SUM(D59:D64)</f>
        <v>3681</v>
      </c>
      <c r="E65" s="89" t="s">
        <v>201</v>
      </c>
      <c r="F65" s="93" t="s">
        <v>202</v>
      </c>
      <c r="G65" s="197"/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1615</v>
      </c>
      <c r="H66" s="196">
        <v>1442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624</v>
      </c>
      <c r="H67" s="196">
        <v>583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502</v>
      </c>
      <c r="H68" s="196">
        <v>257</v>
      </c>
    </row>
    <row r="69" spans="1:13">
      <c r="A69" s="89" t="s">
        <v>210</v>
      </c>
      <c r="B69" s="91" t="s">
        <v>211</v>
      </c>
      <c r="C69" s="197">
        <v>14064</v>
      </c>
      <c r="D69" s="196">
        <v>9159</v>
      </c>
      <c r="E69" s="201" t="s">
        <v>79</v>
      </c>
      <c r="F69" s="93" t="s">
        <v>216</v>
      </c>
      <c r="G69" s="197">
        <v>2019</v>
      </c>
      <c r="H69" s="196">
        <v>665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11748</v>
      </c>
      <c r="H71" s="598">
        <f>H59+H60+H61+H69+H70</f>
        <v>8953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2013</v>
      </c>
      <c r="D75" s="196">
        <v>1926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16077</v>
      </c>
      <c r="D76" s="598">
        <f>SUM(D68:D75)</f>
        <v>11085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11748</v>
      </c>
      <c r="H79" s="600">
        <f>H71+H73+H75+H77</f>
        <v>8953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14952</v>
      </c>
      <c r="D88" s="196">
        <v>18278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550</v>
      </c>
      <c r="D89" s="196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15502</v>
      </c>
      <c r="D92" s="598">
        <f>SUM(D88:D91)</f>
        <v>18278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35336</v>
      </c>
      <c r="D94" s="602">
        <f>D65+D76+D85+D92+D93</f>
        <v>33044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84348</v>
      </c>
      <c r="D95" s="604">
        <f>D94+D56</f>
        <v>74758</v>
      </c>
      <c r="E95" s="229" t="s">
        <v>942</v>
      </c>
      <c r="F95" s="489" t="s">
        <v>268</v>
      </c>
      <c r="G95" s="603">
        <f>G37+G40+G56+G79</f>
        <v>84348</v>
      </c>
      <c r="H95" s="604">
        <f>H37+H40+H56+H79</f>
        <v>74758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3" t="s">
        <v>977</v>
      </c>
      <c r="B98" s="702">
        <f>pdeReportingDate</f>
        <v>42823</v>
      </c>
      <c r="C98" s="702"/>
      <c r="D98" s="702"/>
      <c r="E98" s="702"/>
      <c r="F98" s="702"/>
      <c r="G98" s="702"/>
      <c r="H98" s="702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3" t="str">
        <f>authorName</f>
        <v>Пенка Трендафилова</v>
      </c>
      <c r="C100" s="703"/>
      <c r="D100" s="703"/>
      <c r="E100" s="703"/>
      <c r="F100" s="703"/>
      <c r="G100" s="703"/>
      <c r="H100" s="703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1002</v>
      </c>
      <c r="C103" s="701"/>
      <c r="D103" s="701"/>
      <c r="E103" s="701"/>
      <c r="M103" s="98"/>
    </row>
    <row r="104" spans="1:13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13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13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1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28" zoomScale="80" zoomScaleNormal="70" zoomScaleSheetLayoutView="80" workbookViewId="0">
      <selection activeCell="B55" sqref="B55:E55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„ВОДОСНАБДЯВАНЕ И КАНАЛИЗАЦИЯ“ ЕАД - БУРГАС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812115210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11744</v>
      </c>
      <c r="D12" s="317">
        <v>11782</v>
      </c>
      <c r="E12" s="194" t="s">
        <v>277</v>
      </c>
      <c r="F12" s="240" t="s">
        <v>278</v>
      </c>
      <c r="G12" s="316">
        <v>48696</v>
      </c>
      <c r="H12" s="317">
        <v>45284</v>
      </c>
    </row>
    <row r="13" spans="1:8">
      <c r="A13" s="194" t="s">
        <v>279</v>
      </c>
      <c r="B13" s="190" t="s">
        <v>280</v>
      </c>
      <c r="C13" s="316">
        <v>12551</v>
      </c>
      <c r="D13" s="317">
        <v>10881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4552</v>
      </c>
      <c r="D14" s="317">
        <v>5639</v>
      </c>
      <c r="E14" s="245" t="s">
        <v>285</v>
      </c>
      <c r="F14" s="240" t="s">
        <v>286</v>
      </c>
      <c r="G14" s="316">
        <v>792</v>
      </c>
      <c r="H14" s="317">
        <v>734</v>
      </c>
    </row>
    <row r="15" spans="1:8">
      <c r="A15" s="194" t="s">
        <v>287</v>
      </c>
      <c r="B15" s="190" t="s">
        <v>288</v>
      </c>
      <c r="C15" s="316">
        <v>12931</v>
      </c>
      <c r="D15" s="317">
        <v>12076</v>
      </c>
      <c r="E15" s="245" t="s">
        <v>79</v>
      </c>
      <c r="F15" s="240" t="s">
        <v>289</v>
      </c>
      <c r="G15" s="316">
        <v>5246</v>
      </c>
      <c r="H15" s="317">
        <v>1266</v>
      </c>
    </row>
    <row r="16" spans="1:8">
      <c r="A16" s="194" t="s">
        <v>290</v>
      </c>
      <c r="B16" s="190" t="s">
        <v>291</v>
      </c>
      <c r="C16" s="316">
        <v>4041</v>
      </c>
      <c r="D16" s="317">
        <v>3911</v>
      </c>
      <c r="E16" s="236" t="s">
        <v>52</v>
      </c>
      <c r="F16" s="264" t="s">
        <v>292</v>
      </c>
      <c r="G16" s="628">
        <f>SUM(G12:G15)</f>
        <v>54734</v>
      </c>
      <c r="H16" s="629">
        <f>SUM(H12:H15)</f>
        <v>47284</v>
      </c>
    </row>
    <row r="17" spans="1:8" ht="31.5">
      <c r="A17" s="194" t="s">
        <v>293</v>
      </c>
      <c r="B17" s="190" t="s">
        <v>294</v>
      </c>
      <c r="C17" s="316">
        <v>535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3411</v>
      </c>
      <c r="D19" s="317">
        <v>412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>
        <v>3140</v>
      </c>
      <c r="D21" s="317">
        <v>121</v>
      </c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49765</v>
      </c>
      <c r="D22" s="629">
        <f>SUM(D12:D18)+D19</f>
        <v>44701</v>
      </c>
      <c r="E22" s="194" t="s">
        <v>309</v>
      </c>
      <c r="F22" s="237" t="s">
        <v>310</v>
      </c>
      <c r="G22" s="316">
        <v>47</v>
      </c>
      <c r="H22" s="317">
        <v>127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1603</v>
      </c>
      <c r="D25" s="317">
        <v>243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47</v>
      </c>
      <c r="H27" s="629">
        <f>SUM(H22:H26)</f>
        <v>127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1603</v>
      </c>
      <c r="D29" s="629">
        <f>SUM(D25:D28)</f>
        <v>243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51368</v>
      </c>
      <c r="D31" s="635">
        <f>D29+D22</f>
        <v>44944</v>
      </c>
      <c r="E31" s="251" t="s">
        <v>824</v>
      </c>
      <c r="F31" s="266" t="s">
        <v>331</v>
      </c>
      <c r="G31" s="253">
        <f>G16+G18+G27</f>
        <v>54781</v>
      </c>
      <c r="H31" s="254">
        <f>H16+H18+H27</f>
        <v>47411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3413</v>
      </c>
      <c r="D33" s="244">
        <f>IF((H31-D31)&gt;0,H31-D31,0)</f>
        <v>2467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51368</v>
      </c>
      <c r="D36" s="637">
        <f>D31-D34+D35</f>
        <v>44944</v>
      </c>
      <c r="E36" s="262" t="s">
        <v>346</v>
      </c>
      <c r="F36" s="256" t="s">
        <v>347</v>
      </c>
      <c r="G36" s="267">
        <f>G35-G34+G31</f>
        <v>54781</v>
      </c>
      <c r="H36" s="268">
        <f>H35-H34+H31</f>
        <v>47411</v>
      </c>
    </row>
    <row r="37" spans="1:8">
      <c r="A37" s="261" t="s">
        <v>348</v>
      </c>
      <c r="B37" s="231" t="s">
        <v>349</v>
      </c>
      <c r="C37" s="634">
        <f>IF((G36-C36)&gt;0,G36-C36,0)</f>
        <v>3413</v>
      </c>
      <c r="D37" s="635">
        <f>IF((H36-D36)&gt;0,H36-D36,0)</f>
        <v>2467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401</v>
      </c>
      <c r="D38" s="629">
        <f>D39+D40+D41</f>
        <v>285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710</v>
      </c>
      <c r="D39" s="317">
        <v>305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-309</v>
      </c>
      <c r="D40" s="317">
        <v>-20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3012</v>
      </c>
      <c r="D42" s="244">
        <f>+IF((H36-D36-D38)&gt;0,H36-D36-D38,0)</f>
        <v>2182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3012</v>
      </c>
      <c r="D44" s="268">
        <f>IF(H42=0,IF(D42-D43&gt;0,D42-D43+H43,0),IF(H42-H43&lt;0,H43-H42+D42,0))</f>
        <v>2182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54781</v>
      </c>
      <c r="D45" s="631">
        <f>D36+D38+D42</f>
        <v>47411</v>
      </c>
      <c r="E45" s="270" t="s">
        <v>373</v>
      </c>
      <c r="F45" s="272" t="s">
        <v>374</v>
      </c>
      <c r="G45" s="630">
        <f>G42+G36</f>
        <v>54781</v>
      </c>
      <c r="H45" s="631">
        <f>H42+H36</f>
        <v>47411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3" t="s">
        <v>977</v>
      </c>
      <c r="B50" s="702">
        <f>pdeReportingDate</f>
        <v>42823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3" t="str">
        <f>authorName</f>
        <v>Пенка Трендафилова</v>
      </c>
      <c r="C52" s="703"/>
      <c r="D52" s="703"/>
      <c r="E52" s="703"/>
      <c r="F52" s="703"/>
      <c r="G52" s="703"/>
      <c r="H52" s="703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5"/>
      <c r="B55" s="701" t="s">
        <v>1003</v>
      </c>
      <c r="C55" s="701"/>
      <c r="D55" s="701"/>
      <c r="E55" s="701"/>
      <c r="F55" s="574"/>
      <c r="G55" s="45"/>
      <c r="H55" s="42"/>
    </row>
    <row r="56" spans="1:13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13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13">
      <c r="A59" s="695"/>
      <c r="B59" s="701"/>
      <c r="C59" s="701"/>
      <c r="D59" s="701"/>
      <c r="E59" s="701"/>
      <c r="F59" s="574"/>
      <c r="G59" s="45"/>
      <c r="H59" s="42"/>
    </row>
    <row r="60" spans="1:13">
      <c r="A60" s="695"/>
      <c r="B60" s="701"/>
      <c r="C60" s="701"/>
      <c r="D60" s="701"/>
      <c r="E60" s="701"/>
      <c r="F60" s="574"/>
      <c r="G60" s="45"/>
      <c r="H60" s="42"/>
    </row>
    <row r="61" spans="1:13">
      <c r="A61" s="695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1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31" zoomScaleNormal="100" zoomScaleSheetLayoutView="80" workbookViewId="0">
      <selection activeCell="B59" sqref="B59:E59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„ВОДОСНАБДЯВАНЕ И КАНАЛИЗАЦИЯ“ ЕАД - БУРГАС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812115210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58860</v>
      </c>
      <c r="D11" s="196">
        <v>55196</v>
      </c>
      <c r="E11" s="177"/>
      <c r="F11" s="177"/>
    </row>
    <row r="12" spans="1:13">
      <c r="A12" s="277" t="s">
        <v>380</v>
      </c>
      <c r="B12" s="178" t="s">
        <v>381</v>
      </c>
      <c r="C12" s="197">
        <f>-26748</f>
        <v>-26748</v>
      </c>
      <c r="D12" s="196">
        <v>-31236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-16829</v>
      </c>
      <c r="D14" s="196">
        <v>-15928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-401</v>
      </c>
      <c r="D15" s="196">
        <v>-480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-5846</v>
      </c>
      <c r="D20" s="196">
        <v>-1149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9036</v>
      </c>
      <c r="D21" s="659">
        <f>SUM(D11:D20)</f>
        <v>6403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-2819</v>
      </c>
      <c r="D23" s="196">
        <v>-4440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-550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-3369</v>
      </c>
      <c r="D33" s="659">
        <f>SUM(D23:D32)</f>
        <v>-4440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>
        <v>-8988</v>
      </c>
      <c r="D38" s="196">
        <v>-1977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>
        <v>-5</v>
      </c>
      <c r="D40" s="196">
        <v>-1234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-8993</v>
      </c>
      <c r="D43" s="661">
        <f>SUM(D35:D42)</f>
        <v>-3211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-3326</v>
      </c>
      <c r="D44" s="307">
        <f>D43+D33+D21</f>
        <v>-1248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18278</v>
      </c>
      <c r="D45" s="309">
        <v>19535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14952</v>
      </c>
      <c r="D46" s="311">
        <f>D45+D44</f>
        <v>18287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14952</v>
      </c>
      <c r="D47" s="298">
        <v>18287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977</v>
      </c>
      <c r="B54" s="702">
        <f>pdeReportingDate</f>
        <v>42823</v>
      </c>
      <c r="C54" s="702"/>
      <c r="D54" s="702"/>
      <c r="E54" s="702"/>
      <c r="F54" s="696"/>
      <c r="G54" s="696"/>
      <c r="H54" s="696"/>
      <c r="M54" s="98"/>
    </row>
    <row r="55" spans="1:13" s="42" customFormat="1">
      <c r="A55" s="693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4" t="s">
        <v>8</v>
      </c>
      <c r="B56" s="703" t="str">
        <f>authorName</f>
        <v>Пенка Трендафилова</v>
      </c>
      <c r="C56" s="703"/>
      <c r="D56" s="703"/>
      <c r="E56" s="703"/>
      <c r="F56" s="80"/>
      <c r="G56" s="80"/>
      <c r="H56" s="80"/>
    </row>
    <row r="57" spans="1:13" s="42" customFormat="1">
      <c r="A57" s="694"/>
      <c r="B57" s="703"/>
      <c r="C57" s="703"/>
      <c r="D57" s="703"/>
      <c r="E57" s="703"/>
      <c r="F57" s="80"/>
      <c r="G57" s="80"/>
      <c r="H57" s="80"/>
    </row>
    <row r="58" spans="1:13" s="42" customFormat="1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5"/>
      <c r="B59" s="701" t="s">
        <v>1003</v>
      </c>
      <c r="C59" s="701"/>
      <c r="D59" s="701"/>
      <c r="E59" s="701"/>
      <c r="F59" s="574"/>
      <c r="G59" s="45"/>
      <c r="H59" s="42"/>
    </row>
    <row r="60" spans="1:13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5"/>
      <c r="B63" s="701"/>
      <c r="C63" s="701"/>
      <c r="D63" s="701"/>
      <c r="E63" s="701"/>
      <c r="F63" s="574"/>
      <c r="G63" s="45"/>
      <c r="H63" s="42"/>
    </row>
    <row r="64" spans="1:13">
      <c r="A64" s="695"/>
      <c r="B64" s="701"/>
      <c r="C64" s="701"/>
      <c r="D64" s="701"/>
      <c r="E64" s="701"/>
      <c r="F64" s="574"/>
      <c r="G64" s="45"/>
      <c r="H64" s="42"/>
    </row>
    <row r="65" spans="1:8">
      <c r="A65" s="695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1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topLeftCell="A25" zoomScale="80" zoomScaleNormal="100" zoomScaleSheetLayoutView="80" workbookViewId="0">
      <selection activeCell="B43" sqref="B43:E43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„ВОДОСНАБДЯВАНЕ И КАНАЛИЗАЦИЯ“ ЕАД - БУРГАС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812115210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2228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2774</v>
      </c>
      <c r="H13" s="585">
        <v>46762</v>
      </c>
      <c r="I13" s="584">
        <f>'1-Баланс'!H29+'1-Баланс'!H32</f>
        <v>3278</v>
      </c>
      <c r="J13" s="584">
        <f>'1-Баланс'!H30+'1-Баланс'!H33</f>
        <v>0</v>
      </c>
      <c r="K13" s="585"/>
      <c r="L13" s="584">
        <f>SUM(C13:K13)</f>
        <v>55042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2228</v>
      </c>
      <c r="D17" s="653">
        <f t="shared" ref="D17:M17" si="2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2774</v>
      </c>
      <c r="H17" s="653">
        <f t="shared" si="2"/>
        <v>46762</v>
      </c>
      <c r="I17" s="653">
        <f t="shared" si="2"/>
        <v>3278</v>
      </c>
      <c r="J17" s="653">
        <f t="shared" si="2"/>
        <v>0</v>
      </c>
      <c r="K17" s="653">
        <f t="shared" si="2"/>
        <v>0</v>
      </c>
      <c r="L17" s="584">
        <f t="shared" si="1"/>
        <v>55042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3012</v>
      </c>
      <c r="J18" s="584">
        <f>+'1-Баланс'!G33</f>
        <v>0</v>
      </c>
      <c r="K18" s="585"/>
      <c r="L18" s="584">
        <f t="shared" si="1"/>
        <v>3012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218</v>
      </c>
      <c r="H19" s="168">
        <f t="shared" si="3"/>
        <v>1964</v>
      </c>
      <c r="I19" s="168">
        <f t="shared" si="3"/>
        <v>-2182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>
        <v>218</v>
      </c>
      <c r="H21" s="316">
        <v>1964</v>
      </c>
      <c r="I21" s="316">
        <v>-2182</v>
      </c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-34264</v>
      </c>
      <c r="I30" s="316">
        <v>1</v>
      </c>
      <c r="J30" s="316"/>
      <c r="K30" s="316"/>
      <c r="L30" s="584">
        <f t="shared" si="1"/>
        <v>-34263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2228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2992</v>
      </c>
      <c r="H31" s="653">
        <f t="shared" si="6"/>
        <v>14462</v>
      </c>
      <c r="I31" s="653">
        <f t="shared" si="6"/>
        <v>4109</v>
      </c>
      <c r="J31" s="653">
        <f t="shared" si="6"/>
        <v>0</v>
      </c>
      <c r="K31" s="653">
        <f t="shared" si="6"/>
        <v>0</v>
      </c>
      <c r="L31" s="584">
        <f t="shared" si="1"/>
        <v>23791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2228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2992</v>
      </c>
      <c r="H34" s="587">
        <f t="shared" si="7"/>
        <v>14462</v>
      </c>
      <c r="I34" s="587">
        <f t="shared" si="7"/>
        <v>4109</v>
      </c>
      <c r="J34" s="587">
        <f t="shared" si="7"/>
        <v>0</v>
      </c>
      <c r="K34" s="587">
        <f t="shared" si="7"/>
        <v>0</v>
      </c>
      <c r="L34" s="651">
        <f t="shared" si="1"/>
        <v>23791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3" t="s">
        <v>977</v>
      </c>
      <c r="B38" s="702">
        <f>pdeReportingDate</f>
        <v>42823</v>
      </c>
      <c r="C38" s="702"/>
      <c r="D38" s="702"/>
      <c r="E38" s="702"/>
      <c r="F38" s="702"/>
      <c r="G38" s="702"/>
      <c r="H38" s="702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3" t="str">
        <f>authorName</f>
        <v>Пенка Трендафилова</v>
      </c>
      <c r="C40" s="703"/>
      <c r="D40" s="703"/>
      <c r="E40" s="703"/>
      <c r="F40" s="703"/>
      <c r="G40" s="703"/>
      <c r="H40" s="703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5"/>
      <c r="B43" s="701" t="s">
        <v>1003</v>
      </c>
      <c r="C43" s="701"/>
      <c r="D43" s="701"/>
      <c r="E43" s="701"/>
      <c r="F43" s="574"/>
      <c r="G43" s="45"/>
      <c r="H43" s="42"/>
      <c r="M43" s="169"/>
    </row>
    <row r="44" spans="1:14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5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1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130" zoomScale="70" zoomScaleNormal="70" zoomScaleSheetLayoutView="70" workbookViewId="0">
      <selection activeCell="B156" sqref="B156:E156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„ВОДОСНАБДЯВАНЕ И КАНАЛИЗАЦИЯ“ ЕАД - БУРГАС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812115210</v>
      </c>
      <c r="B4" s="40"/>
      <c r="C4" s="23"/>
      <c r="D4" s="22"/>
    </row>
    <row r="5" spans="1:1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 t="s">
        <v>1001</v>
      </c>
      <c r="B29" s="680"/>
      <c r="C29" s="92">
        <v>3008</v>
      </c>
      <c r="D29" s="92">
        <v>25</v>
      </c>
      <c r="E29" s="92"/>
      <c r="F29" s="469">
        <f>C29-E29</f>
        <v>3008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3008</v>
      </c>
      <c r="D44" s="472"/>
      <c r="E44" s="472">
        <f>SUM(E29:E43)</f>
        <v>0</v>
      </c>
      <c r="F44" s="472">
        <f>SUM(F29:F43)</f>
        <v>3008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3008</v>
      </c>
      <c r="D79" s="472"/>
      <c r="E79" s="472">
        <f>E78+E61+E44+E27</f>
        <v>0</v>
      </c>
      <c r="F79" s="472">
        <f>F78+F61+F44+F27</f>
        <v>3008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3" t="s">
        <v>977</v>
      </c>
      <c r="B151" s="702">
        <f>pdeReportingDate</f>
        <v>42823</v>
      </c>
      <c r="C151" s="702"/>
      <c r="D151" s="702"/>
      <c r="E151" s="702"/>
      <c r="F151" s="702"/>
      <c r="G151" s="702"/>
      <c r="H151" s="702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3" t="str">
        <f>authorName</f>
        <v>Пенка Трендафилова</v>
      </c>
      <c r="C153" s="703"/>
      <c r="D153" s="703"/>
      <c r="E153" s="703"/>
      <c r="F153" s="703"/>
      <c r="G153" s="703"/>
      <c r="H153" s="703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5"/>
      <c r="B156" s="701" t="s">
        <v>1003</v>
      </c>
      <c r="C156" s="701"/>
      <c r="D156" s="701"/>
      <c r="E156" s="701"/>
      <c r="F156" s="574"/>
      <c r="G156" s="45"/>
      <c r="H156" s="42"/>
    </row>
    <row r="157" spans="1:8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5"/>
      <c r="B160" s="701"/>
      <c r="C160" s="701"/>
      <c r="D160" s="701"/>
      <c r="E160" s="701"/>
      <c r="F160" s="574"/>
      <c r="G160" s="45"/>
      <c r="H160" s="42"/>
    </row>
    <row r="161" spans="1:8">
      <c r="A161" s="695"/>
      <c r="B161" s="701"/>
      <c r="C161" s="701"/>
      <c r="D161" s="701"/>
      <c r="E161" s="701"/>
      <c r="F161" s="574"/>
      <c r="G161" s="45"/>
      <c r="H161" s="42"/>
    </row>
    <row r="162" spans="1:8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1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view="pageBreakPreview" topLeftCell="A31" zoomScale="80" zoomScaleNormal="85" zoomScaleSheetLayoutView="80" workbookViewId="0">
      <selection activeCell="C50" sqref="C50:F50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„ВОДОСНАБДЯВАНЕ И КАНАЛИЗАЦИЯ“ ЕАД - БУРГАС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812115210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2793</v>
      </c>
      <c r="E11" s="328"/>
      <c r="F11" s="328">
        <v>2756</v>
      </c>
      <c r="G11" s="329">
        <f>D11+E11-F11</f>
        <v>37</v>
      </c>
      <c r="H11" s="328"/>
      <c r="I11" s="328"/>
      <c r="J11" s="329">
        <f>G11+H11-I11</f>
        <v>37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37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9178</v>
      </c>
      <c r="E12" s="328">
        <v>387</v>
      </c>
      <c r="F12" s="328">
        <v>4330</v>
      </c>
      <c r="G12" s="329">
        <f t="shared" ref="G12:G41" si="2">D12+E12-F12</f>
        <v>5235</v>
      </c>
      <c r="H12" s="328"/>
      <c r="I12" s="328"/>
      <c r="J12" s="329">
        <f t="shared" ref="J12:J41" si="3">G12+H12-I12</f>
        <v>5235</v>
      </c>
      <c r="K12" s="328">
        <v>5899</v>
      </c>
      <c r="L12" s="328">
        <v>238</v>
      </c>
      <c r="M12" s="328">
        <v>3490</v>
      </c>
      <c r="N12" s="329">
        <f t="shared" ref="N12:N41" si="4">K12+L12-M12</f>
        <v>2647</v>
      </c>
      <c r="O12" s="328"/>
      <c r="P12" s="328"/>
      <c r="Q12" s="329">
        <f t="shared" si="0"/>
        <v>2647</v>
      </c>
      <c r="R12" s="340">
        <f t="shared" si="1"/>
        <v>2588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20832</v>
      </c>
      <c r="E13" s="328">
        <v>794</v>
      </c>
      <c r="F13" s="328">
        <v>13081</v>
      </c>
      <c r="G13" s="329">
        <f t="shared" si="2"/>
        <v>8545</v>
      </c>
      <c r="H13" s="328"/>
      <c r="I13" s="328"/>
      <c r="J13" s="329">
        <f t="shared" si="3"/>
        <v>8545</v>
      </c>
      <c r="K13" s="328">
        <v>18889</v>
      </c>
      <c r="L13" s="328">
        <v>561</v>
      </c>
      <c r="M13" s="328">
        <v>11677</v>
      </c>
      <c r="N13" s="329">
        <f t="shared" si="4"/>
        <v>7773</v>
      </c>
      <c r="O13" s="328"/>
      <c r="P13" s="328"/>
      <c r="Q13" s="329">
        <f t="shared" si="0"/>
        <v>7773</v>
      </c>
      <c r="R13" s="340">
        <f t="shared" si="1"/>
        <v>772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77754</v>
      </c>
      <c r="E14" s="328">
        <v>1281</v>
      </c>
      <c r="F14" s="328">
        <v>78935</v>
      </c>
      <c r="G14" s="329">
        <f t="shared" si="2"/>
        <v>100</v>
      </c>
      <c r="H14" s="328"/>
      <c r="I14" s="328"/>
      <c r="J14" s="329">
        <f t="shared" si="3"/>
        <v>100</v>
      </c>
      <c r="K14" s="328">
        <v>48871</v>
      </c>
      <c r="L14" s="328">
        <v>779</v>
      </c>
      <c r="M14" s="328">
        <v>49582</v>
      </c>
      <c r="N14" s="329">
        <f t="shared" si="4"/>
        <v>68</v>
      </c>
      <c r="O14" s="328"/>
      <c r="P14" s="328"/>
      <c r="Q14" s="329">
        <f t="shared" si="0"/>
        <v>68</v>
      </c>
      <c r="R14" s="340">
        <f t="shared" si="1"/>
        <v>32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12937</v>
      </c>
      <c r="E15" s="328">
        <v>245</v>
      </c>
      <c r="F15" s="328"/>
      <c r="G15" s="329">
        <f t="shared" si="2"/>
        <v>13182</v>
      </c>
      <c r="H15" s="328"/>
      <c r="I15" s="328"/>
      <c r="J15" s="329">
        <f t="shared" si="3"/>
        <v>13182</v>
      </c>
      <c r="K15" s="328">
        <v>10911</v>
      </c>
      <c r="L15" s="328">
        <v>898</v>
      </c>
      <c r="M15" s="328"/>
      <c r="N15" s="329">
        <f t="shared" si="4"/>
        <v>11809</v>
      </c>
      <c r="O15" s="328"/>
      <c r="P15" s="328"/>
      <c r="Q15" s="329">
        <f t="shared" si="0"/>
        <v>11809</v>
      </c>
      <c r="R15" s="340">
        <f t="shared" si="1"/>
        <v>1373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176</v>
      </c>
      <c r="E16" s="328">
        <v>16</v>
      </c>
      <c r="F16" s="328">
        <v>28</v>
      </c>
      <c r="G16" s="329">
        <f t="shared" si="2"/>
        <v>164</v>
      </c>
      <c r="H16" s="328"/>
      <c r="I16" s="328"/>
      <c r="J16" s="329">
        <f t="shared" si="3"/>
        <v>164</v>
      </c>
      <c r="K16" s="328">
        <v>140</v>
      </c>
      <c r="L16" s="328">
        <v>9</v>
      </c>
      <c r="M16" s="328">
        <v>22</v>
      </c>
      <c r="N16" s="329">
        <f t="shared" si="4"/>
        <v>127</v>
      </c>
      <c r="O16" s="328"/>
      <c r="P16" s="328"/>
      <c r="Q16" s="329">
        <f t="shared" si="0"/>
        <v>127</v>
      </c>
      <c r="R16" s="340">
        <f t="shared" si="1"/>
        <v>37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1121</v>
      </c>
      <c r="E17" s="328">
        <v>897</v>
      </c>
      <c r="F17" s="328">
        <v>1200</v>
      </c>
      <c r="G17" s="329">
        <f t="shared" si="2"/>
        <v>818</v>
      </c>
      <c r="H17" s="328"/>
      <c r="I17" s="328"/>
      <c r="J17" s="329">
        <f t="shared" si="3"/>
        <v>818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818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124791</v>
      </c>
      <c r="E19" s="330">
        <f>SUM(E11:E18)</f>
        <v>3620</v>
      </c>
      <c r="F19" s="330">
        <f>SUM(F11:F18)</f>
        <v>100330</v>
      </c>
      <c r="G19" s="329">
        <f t="shared" si="2"/>
        <v>28081</v>
      </c>
      <c r="H19" s="330">
        <f>SUM(H11:H18)</f>
        <v>0</v>
      </c>
      <c r="I19" s="330">
        <f>SUM(I11:I18)</f>
        <v>0</v>
      </c>
      <c r="J19" s="329">
        <f t="shared" si="3"/>
        <v>28081</v>
      </c>
      <c r="K19" s="330">
        <f>SUM(K11:K18)</f>
        <v>84710</v>
      </c>
      <c r="L19" s="330">
        <f>SUM(L11:L18)</f>
        <v>2485</v>
      </c>
      <c r="M19" s="330">
        <f>SUM(M11:M18)</f>
        <v>64771</v>
      </c>
      <c r="N19" s="329">
        <f t="shared" si="4"/>
        <v>22424</v>
      </c>
      <c r="O19" s="330">
        <f>SUM(O11:O18)</f>
        <v>0</v>
      </c>
      <c r="P19" s="330">
        <f>SUM(P11:P18)</f>
        <v>0</v>
      </c>
      <c r="Q19" s="329">
        <f t="shared" si="0"/>
        <v>22424</v>
      </c>
      <c r="R19" s="340">
        <f t="shared" si="1"/>
        <v>5657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>
        <v>1847</v>
      </c>
      <c r="E23" s="328">
        <v>40473</v>
      </c>
      <c r="F23" s="328">
        <v>1008</v>
      </c>
      <c r="G23" s="329">
        <f t="shared" si="2"/>
        <v>41312</v>
      </c>
      <c r="H23" s="328"/>
      <c r="I23" s="328"/>
      <c r="J23" s="329">
        <f t="shared" si="3"/>
        <v>41312</v>
      </c>
      <c r="K23" s="328">
        <v>1800</v>
      </c>
      <c r="L23" s="328">
        <v>2068</v>
      </c>
      <c r="M23" s="328">
        <v>1008</v>
      </c>
      <c r="N23" s="329">
        <f t="shared" si="4"/>
        <v>2860</v>
      </c>
      <c r="O23" s="328"/>
      <c r="P23" s="328"/>
      <c r="Q23" s="329">
        <f t="shared" si="0"/>
        <v>2860</v>
      </c>
      <c r="R23" s="340">
        <f t="shared" si="1"/>
        <v>38452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1847</v>
      </c>
      <c r="E27" s="332">
        <f t="shared" ref="E27:P27" si="5">SUM(E23:E26)</f>
        <v>40473</v>
      </c>
      <c r="F27" s="332">
        <f t="shared" si="5"/>
        <v>1008</v>
      </c>
      <c r="G27" s="333">
        <f t="shared" si="2"/>
        <v>41312</v>
      </c>
      <c r="H27" s="332">
        <f t="shared" si="5"/>
        <v>0</v>
      </c>
      <c r="I27" s="332">
        <f t="shared" si="5"/>
        <v>0</v>
      </c>
      <c r="J27" s="333">
        <f t="shared" si="3"/>
        <v>41312</v>
      </c>
      <c r="K27" s="332">
        <f t="shared" si="5"/>
        <v>1800</v>
      </c>
      <c r="L27" s="332">
        <f t="shared" si="5"/>
        <v>2068</v>
      </c>
      <c r="M27" s="332">
        <f t="shared" si="5"/>
        <v>1008</v>
      </c>
      <c r="N27" s="333">
        <f t="shared" si="4"/>
        <v>2860</v>
      </c>
      <c r="O27" s="332">
        <f t="shared" si="5"/>
        <v>0</v>
      </c>
      <c r="P27" s="332">
        <f t="shared" si="5"/>
        <v>0</v>
      </c>
      <c r="Q27" s="333">
        <f t="shared" si="0"/>
        <v>2860</v>
      </c>
      <c r="R27" s="343">
        <f t="shared" si="1"/>
        <v>38452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3008</v>
      </c>
      <c r="F29" s="335">
        <f t="shared" si="6"/>
        <v>0</v>
      </c>
      <c r="G29" s="336">
        <f t="shared" si="2"/>
        <v>3008</v>
      </c>
      <c r="H29" s="335">
        <f t="shared" si="6"/>
        <v>0</v>
      </c>
      <c r="I29" s="335">
        <f t="shared" si="6"/>
        <v>0</v>
      </c>
      <c r="J29" s="336">
        <f t="shared" si="3"/>
        <v>3008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3008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>
        <v>3008</v>
      </c>
      <c r="F32" s="328"/>
      <c r="G32" s="329">
        <f t="shared" si="2"/>
        <v>3008</v>
      </c>
      <c r="H32" s="328"/>
      <c r="I32" s="328"/>
      <c r="J32" s="329">
        <f t="shared" si="3"/>
        <v>3008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3008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3008</v>
      </c>
      <c r="F40" s="330">
        <f t="shared" si="10"/>
        <v>0</v>
      </c>
      <c r="G40" s="329">
        <f t="shared" si="2"/>
        <v>3008</v>
      </c>
      <c r="H40" s="330">
        <f t="shared" si="10"/>
        <v>0</v>
      </c>
      <c r="I40" s="330">
        <f t="shared" si="10"/>
        <v>0</v>
      </c>
      <c r="J40" s="329">
        <f t="shared" si="3"/>
        <v>3008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3008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126638</v>
      </c>
      <c r="E42" s="349">
        <f>E19+E20+E21+E27+E40+E41</f>
        <v>47101</v>
      </c>
      <c r="F42" s="349">
        <f t="shared" ref="F42:R42" si="11">F19+F20+F21+F27+F40+F41</f>
        <v>101338</v>
      </c>
      <c r="G42" s="349">
        <f t="shared" si="11"/>
        <v>72401</v>
      </c>
      <c r="H42" s="349">
        <f t="shared" si="11"/>
        <v>0</v>
      </c>
      <c r="I42" s="349">
        <f t="shared" si="11"/>
        <v>0</v>
      </c>
      <c r="J42" s="349">
        <f t="shared" si="11"/>
        <v>72401</v>
      </c>
      <c r="K42" s="349">
        <f t="shared" si="11"/>
        <v>86510</v>
      </c>
      <c r="L42" s="349">
        <f t="shared" si="11"/>
        <v>4553</v>
      </c>
      <c r="M42" s="349">
        <f t="shared" si="11"/>
        <v>65779</v>
      </c>
      <c r="N42" s="349">
        <f t="shared" si="11"/>
        <v>25284</v>
      </c>
      <c r="O42" s="349">
        <f t="shared" si="11"/>
        <v>0</v>
      </c>
      <c r="P42" s="349">
        <f t="shared" si="11"/>
        <v>0</v>
      </c>
      <c r="Q42" s="349">
        <f t="shared" si="11"/>
        <v>25284</v>
      </c>
      <c r="R42" s="350">
        <f t="shared" si="11"/>
        <v>47117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3" t="s">
        <v>977</v>
      </c>
      <c r="C45" s="702">
        <f>pdeReportingDate</f>
        <v>42823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3"/>
      <c r="C46" s="52"/>
      <c r="D46" s="52"/>
      <c r="E46" s="52"/>
      <c r="F46" s="52"/>
      <c r="G46" s="52"/>
      <c r="H46" s="52"/>
      <c r="I46" s="52"/>
    </row>
    <row r="47" spans="1:18">
      <c r="B47" s="694" t="s">
        <v>8</v>
      </c>
      <c r="C47" s="703" t="str">
        <f>authorName</f>
        <v>Пенка Трендафилова</v>
      </c>
      <c r="D47" s="703"/>
      <c r="E47" s="703"/>
      <c r="F47" s="703"/>
      <c r="G47" s="703"/>
      <c r="H47" s="703"/>
      <c r="I47" s="703"/>
    </row>
    <row r="48" spans="1:18">
      <c r="B48" s="694"/>
      <c r="C48" s="80"/>
      <c r="D48" s="80"/>
      <c r="E48" s="80"/>
      <c r="F48" s="80"/>
      <c r="G48" s="80"/>
      <c r="H48" s="80"/>
      <c r="I48" s="80"/>
    </row>
    <row r="49" spans="2:9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5"/>
      <c r="C50" s="701" t="s">
        <v>1002</v>
      </c>
      <c r="D50" s="701"/>
      <c r="E50" s="701"/>
      <c r="F50" s="701"/>
      <c r="G50" s="574"/>
      <c r="H50" s="45"/>
      <c r="I50" s="42"/>
    </row>
    <row r="51" spans="2:9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5"/>
      <c r="C54" s="701"/>
      <c r="D54" s="701"/>
      <c r="E54" s="701"/>
      <c r="F54" s="701"/>
      <c r="G54" s="574"/>
      <c r="H54" s="45"/>
      <c r="I54" s="42"/>
    </row>
    <row r="55" spans="2:9">
      <c r="B55" s="695"/>
      <c r="C55" s="701"/>
      <c r="D55" s="701"/>
      <c r="E55" s="701"/>
      <c r="F55" s="701"/>
      <c r="G55" s="574"/>
      <c r="H55" s="45"/>
      <c r="I55" s="42"/>
    </row>
    <row r="56" spans="2:9">
      <c r="B56" s="695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1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topLeftCell="A91" zoomScale="70" zoomScaleNormal="85" zoomScaleSheetLayoutView="70" workbookViewId="0">
      <selection activeCell="B116" sqref="B116:F116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„ВОДОСНАБДЯВАНЕ И КАНАЛИЗАЦИЯ“ ЕАД - БУРГАС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812115210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14064</v>
      </c>
      <c r="D30" s="368">
        <v>14064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98</v>
      </c>
      <c r="D35" s="362">
        <f>SUM(D36:D39)</f>
        <v>98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98</v>
      </c>
      <c r="D37" s="368">
        <v>98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1915</v>
      </c>
      <c r="D40" s="362">
        <f>SUM(D41:D44)</f>
        <v>1915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1915</v>
      </c>
      <c r="D44" s="368">
        <v>1915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16077</v>
      </c>
      <c r="D45" s="438">
        <f>D26+D30+D31+D33+D32+D34+D35+D40</f>
        <v>16077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16077</v>
      </c>
      <c r="D46" s="444">
        <f>D45+D23+D21+D11</f>
        <v>16077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3594</v>
      </c>
      <c r="D58" s="138">
        <f>D59+D61</f>
        <v>0</v>
      </c>
      <c r="E58" s="136">
        <f t="shared" si="1"/>
        <v>3594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3594</v>
      </c>
      <c r="D59" s="197"/>
      <c r="E59" s="136">
        <f t="shared" si="1"/>
        <v>3594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39010</v>
      </c>
      <c r="D66" s="197"/>
      <c r="E66" s="136">
        <f t="shared" si="1"/>
        <v>39010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42604</v>
      </c>
      <c r="D68" s="435">
        <f>D54+D58+D63+D64+D65+D66</f>
        <v>0</v>
      </c>
      <c r="E68" s="436">
        <f t="shared" si="1"/>
        <v>42604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1797</v>
      </c>
      <c r="D82" s="138">
        <f>SUM(D83:D86)</f>
        <v>1797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1797</v>
      </c>
      <c r="D85" s="197">
        <v>1797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9664</v>
      </c>
      <c r="D87" s="134">
        <f>SUM(D88:D92)+D96</f>
        <v>7932</v>
      </c>
      <c r="E87" s="134">
        <f>SUM(E88:E92)+E96</f>
        <v>1732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5191</v>
      </c>
      <c r="D89" s="197">
        <v>5191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3347</v>
      </c>
      <c r="D91" s="197">
        <v>1615</v>
      </c>
      <c r="E91" s="136">
        <f t="shared" si="1"/>
        <v>1732</v>
      </c>
      <c r="F91" s="196"/>
    </row>
    <row r="92" spans="1:6">
      <c r="A92" s="370" t="s">
        <v>727</v>
      </c>
      <c r="B92" s="135" t="s">
        <v>728</v>
      </c>
      <c r="C92" s="138">
        <f>SUM(C93:C95)</f>
        <v>502</v>
      </c>
      <c r="D92" s="138">
        <f>SUM(D93:D95)</f>
        <v>502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206</v>
      </c>
      <c r="D93" s="197">
        <v>206</v>
      </c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296</v>
      </c>
      <c r="D95" s="197">
        <v>296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624</v>
      </c>
      <c r="D96" s="197">
        <v>624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2019</v>
      </c>
      <c r="D97" s="197">
        <v>2019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13480</v>
      </c>
      <c r="D98" s="433">
        <f>D87+D82+D77+D73+D97</f>
        <v>11748</v>
      </c>
      <c r="E98" s="433">
        <f>E87+E82+E77+E73+E97</f>
        <v>1732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56084</v>
      </c>
      <c r="D99" s="427">
        <f>D98+D70+D68</f>
        <v>11748</v>
      </c>
      <c r="E99" s="427">
        <f>E98+E70+E68</f>
        <v>44336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>
        <v>3783</v>
      </c>
      <c r="D104" s="216">
        <v>800</v>
      </c>
      <c r="E104" s="216">
        <v>110</v>
      </c>
      <c r="F104" s="421">
        <f>C104+D104-E104</f>
        <v>4473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3783</v>
      </c>
      <c r="D107" s="425">
        <f>SUM(D104:D106)</f>
        <v>800</v>
      </c>
      <c r="E107" s="425">
        <f>SUM(E104:E106)</f>
        <v>110</v>
      </c>
      <c r="F107" s="426">
        <f>SUM(F104:F106)</f>
        <v>4473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977</v>
      </c>
      <c r="B111" s="702">
        <f>pdeReportingDate</f>
        <v>42823</v>
      </c>
      <c r="C111" s="702"/>
      <c r="D111" s="702"/>
      <c r="E111" s="702"/>
      <c r="F111" s="702"/>
      <c r="G111" s="52"/>
      <c r="H111" s="52"/>
    </row>
    <row r="112" spans="1:27">
      <c r="A112" s="693"/>
      <c r="B112" s="702"/>
      <c r="C112" s="702"/>
      <c r="D112" s="702"/>
      <c r="E112" s="702"/>
      <c r="F112" s="702"/>
      <c r="G112" s="52"/>
      <c r="H112" s="52"/>
    </row>
    <row r="113" spans="1:8">
      <c r="A113" s="694" t="s">
        <v>8</v>
      </c>
      <c r="B113" s="703" t="str">
        <f>authorName</f>
        <v>Пенка Трендафилова</v>
      </c>
      <c r="C113" s="703"/>
      <c r="D113" s="703"/>
      <c r="E113" s="703"/>
      <c r="F113" s="703"/>
      <c r="G113" s="80"/>
      <c r="H113" s="80"/>
    </row>
    <row r="114" spans="1:8">
      <c r="A114" s="694"/>
      <c r="B114" s="703"/>
      <c r="C114" s="703"/>
      <c r="D114" s="703"/>
      <c r="E114" s="703"/>
      <c r="F114" s="703"/>
      <c r="G114" s="80"/>
      <c r="H114" s="80"/>
    </row>
    <row r="115" spans="1:8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1003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>
      <c r="A120" s="695"/>
      <c r="B120" s="701"/>
      <c r="C120" s="701"/>
      <c r="D120" s="701"/>
      <c r="E120" s="701"/>
      <c r="F120" s="701"/>
      <c r="G120" s="695"/>
      <c r="H120" s="695"/>
    </row>
    <row r="121" spans="1:8">
      <c r="A121" s="695"/>
      <c r="B121" s="701"/>
      <c r="C121" s="701"/>
      <c r="D121" s="701"/>
      <c r="E121" s="701"/>
      <c r="F121" s="701"/>
      <c r="G121" s="695"/>
      <c r="H121" s="695"/>
    </row>
    <row r="122" spans="1:8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1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view="pageBreakPreview" zoomScale="85" zoomScaleNormal="85" zoomScaleSheetLayoutView="85" workbookViewId="0">
      <selection activeCell="B36" sqref="B36:I3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„ВОДОСНАБДЯВАНЕ И КАНАЛИЗАЦИЯ“ ЕАД - БУРГАС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812115210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3008</v>
      </c>
      <c r="D13" s="449"/>
      <c r="E13" s="449"/>
      <c r="F13" s="449">
        <v>3008</v>
      </c>
      <c r="G13" s="449"/>
      <c r="H13" s="449"/>
      <c r="I13" s="450">
        <f>F13+G13-H13</f>
        <v>3008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3008</v>
      </c>
      <c r="D18" s="456">
        <f t="shared" si="1"/>
        <v>0</v>
      </c>
      <c r="E18" s="456">
        <f t="shared" si="1"/>
        <v>0</v>
      </c>
      <c r="F18" s="456">
        <f t="shared" si="1"/>
        <v>3008</v>
      </c>
      <c r="G18" s="456">
        <f t="shared" si="1"/>
        <v>0</v>
      </c>
      <c r="H18" s="456">
        <f t="shared" si="1"/>
        <v>0</v>
      </c>
      <c r="I18" s="457">
        <f t="shared" si="0"/>
        <v>3008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3" t="s">
        <v>977</v>
      </c>
      <c r="B31" s="702">
        <f>pdeReportingDate</f>
        <v>42823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4" t="s">
        <v>8</v>
      </c>
      <c r="B33" s="703" t="str">
        <f>authorName</f>
        <v>Пенка Трендафилова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1003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1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PTrendafilova</cp:lastModifiedBy>
  <cp:lastPrinted>2016-09-14T10:20:26Z</cp:lastPrinted>
  <dcterms:created xsi:type="dcterms:W3CDTF">2006-09-16T00:00:00Z</dcterms:created>
  <dcterms:modified xsi:type="dcterms:W3CDTF">2017-03-29T11:38:08Z</dcterms:modified>
</cp:coreProperties>
</file>